
<file path=[Content_Types].xml><?xml version="1.0" encoding="utf-8"?>
<Types xmlns="http://schemas.openxmlformats.org/package/2006/content-types">
  <Override PartName="/xl/chartsheets/sheet17.xml" ContentType="application/vnd.openxmlformats-officedocument.spreadsheetml.chartsheet+xml"/>
  <Override PartName="/xl/chartsheets/sheet24.xml" ContentType="application/vnd.openxmlformats-officedocument.spreadsheetml.chart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39.xml" ContentType="application/vnd.openxmlformats-officedocument.drawing+xml"/>
  <Override PartName="/xl/drawings/drawing57.xml" ContentType="application/vnd.openxmlformats-officedocument.drawing+xml"/>
  <Override PartName="/xl/chartsheets/sheet13.xml" ContentType="application/vnd.openxmlformats-officedocument.spreadsheetml.chartsheet+xml"/>
  <Override PartName="/xl/worksheets/sheet7.xml" ContentType="application/vnd.openxmlformats-officedocument.spreadsheetml.worksheet+xml"/>
  <Override PartName="/xl/drawings/drawing17.xml" ContentType="application/vnd.openxmlformats-officedocument.drawing+xml"/>
  <Override PartName="/xl/drawings/drawing28.xml" ContentType="application/vnd.openxmlformats-officedocument.drawingml.chartshapes+xml"/>
  <Override PartName="/xl/drawings/drawing46.xml" ContentType="application/vnd.openxmlformats-officedocument.drawingml.chartshapes+xml"/>
  <Default Extension="xml" ContentType="application/xml"/>
  <Override PartName="/xl/chartsheets/sheet20.xml" ContentType="application/vnd.openxmlformats-officedocument.spreadsheetml.chartsheet+xml"/>
  <Override PartName="/xl/drawings/drawing2.xml" ContentType="application/vnd.openxmlformats-officedocument.drawingml.chartshapes+xml"/>
  <Override PartName="/xl/drawings/drawing35.xml" ContentType="application/vnd.openxmlformats-officedocument.drawing+xml"/>
  <Override PartName="/xl/drawings/drawing53.xml" ContentType="application/vnd.openxmlformats-officedocument.drawing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drawings/drawing13.xml" ContentType="application/vnd.openxmlformats-officedocument.drawing+xml"/>
  <Override PartName="/xl/drawings/drawing24.xml" ContentType="application/vnd.openxmlformats-officedocument.drawingml.chartshapes+xml"/>
  <Override PartName="/xl/drawings/drawing42.xml" ContentType="application/vnd.openxmlformats-officedocument.drawingml.chartshapes+xml"/>
  <Override PartName="/xl/charts/chart27.xml" ContentType="application/vnd.openxmlformats-officedocument.drawingml.chart+xml"/>
  <Override PartName="/xl/chartsheets/sheet4.xml" ContentType="application/vnd.openxmlformats-officedocument.spreadsheetml.chartsheet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drawings/drawing31.xml" ContentType="application/vnd.openxmlformats-officedocument.drawing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chartsheets/sheet18.xml" ContentType="application/vnd.openxmlformats-officedocument.spreadsheetml.chartsheet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heets/sheet16.xml" ContentType="application/vnd.openxmlformats-officedocument.spreadsheetml.chartsheet+xml"/>
  <Override PartName="/xl/chartsheets/sheet25.xml" ContentType="application/vnd.openxmlformats-officedocument.spreadsheetml.chart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29.xml" ContentType="application/vnd.openxmlformats-officedocument.drawing+xml"/>
  <Override PartName="/xl/drawings/drawing38.xml" ContentType="application/vnd.openxmlformats-officedocument.drawingml.chartshapes+xml"/>
  <Override PartName="/xl/drawings/drawing49.xml" ContentType="application/vnd.openxmlformats-officedocument.drawing+xml"/>
  <Override PartName="/xl/worksheets/sheet6.xml" ContentType="application/vnd.openxmlformats-officedocument.spreadsheetml.worksheet+xml"/>
  <Override PartName="/xl/chartsheets/sheet14.xml" ContentType="application/vnd.openxmlformats-officedocument.spreadsheetml.chartsheet+xml"/>
  <Override PartName="/xl/chartsheets/sheet23.xml" ContentType="application/vnd.openxmlformats-officedocument.spreadsheetml.chartsheet+xml"/>
  <Default Extension="jpeg" ContentType="image/jpeg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18.xml" ContentType="application/vnd.openxmlformats-officedocument.drawingml.chartshapes+xml"/>
  <Override PartName="/xl/drawings/drawing27.xml" ContentType="application/vnd.openxmlformats-officedocument.drawing+xml"/>
  <Override PartName="/xl/drawings/drawing36.xml" ContentType="application/vnd.openxmlformats-officedocument.drawingml.chartshapes+xml"/>
  <Override PartName="/xl/drawings/drawing45.xml" ContentType="application/vnd.openxmlformats-officedocument.drawing+xml"/>
  <Override PartName="/xl/drawings/drawing47.xml" ContentType="application/vnd.openxmlformats-officedocument.drawing+xml"/>
  <Override PartName="/xl/drawings/drawing56.xml" ContentType="application/vnd.openxmlformats-officedocument.drawingml.chartshap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21.xml" ContentType="application/vnd.openxmlformats-officedocument.spreadsheetml.chart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ml.chartshapes+xml"/>
  <Override PartName="/xl/drawings/drawing25.xml" ContentType="application/vnd.openxmlformats-officedocument.drawing+xml"/>
  <Override PartName="/xl/drawings/drawing34.xml" ContentType="application/vnd.openxmlformats-officedocument.drawingml.chartshapes+xml"/>
  <Override PartName="/xl/drawings/drawing43.xml" ContentType="application/vnd.openxmlformats-officedocument.drawing+xml"/>
  <Override PartName="/xl/drawings/drawing54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4.xml" ContentType="application/vnd.openxmlformats-officedocument.drawingml.chartshapes+xml"/>
  <Override PartName="/xl/drawings/drawing23.xml" ContentType="application/vnd.openxmlformats-officedocument.drawing+xml"/>
  <Override PartName="/xl/charts/chart19.xml" ContentType="application/vnd.openxmlformats-officedocument.drawingml.chart+xml"/>
  <Override PartName="/xl/drawings/drawing32.xml" ContentType="application/vnd.openxmlformats-officedocument.drawingml.chartshapes+xml"/>
  <Override PartName="/xl/drawings/drawing41.xml" ContentType="application/vnd.openxmlformats-officedocument.drawing+xml"/>
  <Override PartName="/xl/charts/chart28.xml" ContentType="application/vnd.openxmlformats-officedocument.drawingml.chart+xml"/>
  <Override PartName="/xl/drawings/drawing52.xml" ContentType="application/vnd.openxmlformats-officedocument.drawingml.chartshapes+xml"/>
  <Override PartName="/xl/chartsheets/sheet5.xml" ContentType="application/vnd.openxmlformats-officedocument.spreadsheetml.chartsheet+xml"/>
  <Default Extension="vml" ContentType="application/vnd.openxmlformats-officedocument.vmlDrawing"/>
  <Override PartName="/xl/drawings/drawing12.xml" ContentType="application/vnd.openxmlformats-officedocument.drawingml.chartshapes+xml"/>
  <Override PartName="/xl/drawings/drawing21.xml" ContentType="application/vnd.openxmlformats-officedocument.drawing+xml"/>
  <Override PartName="/xl/charts/chart17.xml" ContentType="application/vnd.openxmlformats-officedocument.drawingml.chart+xml"/>
  <Override PartName="/xl/drawings/drawing30.xml" ContentType="application/vnd.openxmlformats-officedocument.drawingml.chartshapes+xml"/>
  <Override PartName="/xl/charts/chart26.xml" ContentType="application/vnd.openxmlformats-officedocument.drawingml.chart+xml"/>
  <Override PartName="/xl/drawings/drawing50.xml" ContentType="application/vnd.openxmlformats-officedocument.drawingml.chartshapes+xml"/>
  <Override PartName="/xl/calcChain.xml" ContentType="application/vnd.openxmlformats-officedocument.spreadsheetml.calcChain+xml"/>
  <Override PartName="/xl/chartsheets/sheet3.xml" ContentType="application/vnd.openxmlformats-officedocument.spreadsheetml.chartsheet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heets/sheet1.xml" ContentType="application/vnd.openxmlformats-officedocument.spreadsheetml.chartsheet+xml"/>
  <Override PartName="/xl/chartsheets/sheet19.xml" ContentType="application/vnd.openxmlformats-officedocument.spreadsheetml.chart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chartsheets/sheet26.xml" ContentType="application/vnd.openxmlformats-officedocument.spreadsheetml.chart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chartsheets/sheet15.xml" ContentType="application/vnd.openxmlformats-officedocument.spreadsheetml.chartsheet+xml"/>
  <Override PartName="/xl/theme/theme1.xml" ContentType="application/vnd.openxmlformats-officedocument.theme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drawings/drawing48.xml" ContentType="application/vnd.openxmlformats-officedocument.drawingml.chartshapes+xml"/>
  <Override PartName="/xl/chartsheets/sheet22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37.xml" ContentType="application/vnd.openxmlformats-officedocument.drawing+xml"/>
  <Override PartName="/xl/drawings/drawing55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drawings/drawing15.xml" ContentType="application/vnd.openxmlformats-officedocument.drawing+xml"/>
  <Override PartName="/xl/drawings/drawing26.xml" ContentType="application/vnd.openxmlformats-officedocument.drawingml.chartshapes+xml"/>
  <Override PartName="/xl/drawings/drawing44.xml" ContentType="application/vnd.openxmlformats-officedocument.drawingml.chartshapes+xml"/>
  <Override PartName="/xl/charts/chart29.xml" ContentType="application/vnd.openxmlformats-officedocument.drawingml.chart+xml"/>
  <Override PartName="/xl/chartsheets/sheet6.xml" ContentType="application/vnd.openxmlformats-officedocument.spreadsheetml.chartsheet+xml"/>
  <Override PartName="/xl/drawings/drawing22.xml" ContentType="application/vnd.openxmlformats-officedocument.drawingml.chartshapes+xml"/>
  <Override PartName="/xl/charts/chart18.xml" ContentType="application/vnd.openxmlformats-officedocument.drawingml.chart+xml"/>
  <Override PartName="/xl/drawings/drawing33.xml" ContentType="application/vnd.openxmlformats-officedocument.drawing+xml"/>
  <Override PartName="/xl/drawings/drawing5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40.xml" ContentType="application/vnd.openxmlformats-officedocument.drawingml.chartshapes+xml"/>
  <Override PartName="/xl/charts/chart25.xml" ContentType="application/vnd.openxmlformats-officedocument.drawingml.chart+xml"/>
  <Override PartName="/xl/chartsheets/sheet2.xml" ContentType="application/vnd.openxmlformats-officedocument.spreadsheetml.chartsheet+xml"/>
  <Override PartName="/xl/charts/chart14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2120" windowHeight="8010" tabRatio="828" firstSheet="17" activeTab="20"/>
  </bookViews>
  <sheets>
    <sheet name="Hoja1" sheetId="1" r:id="rId1"/>
    <sheet name="T1GA-T1GB" sheetId="33" r:id="rId2"/>
    <sheet name="COMPARATIVO COSTO" sheetId="32" r:id="rId3"/>
    <sheet name="TABLA GRAVAMEN" sheetId="34" r:id="rId4"/>
    <sheet name="TARIFA RESIDENCIAL" sheetId="30" r:id="rId5"/>
    <sheet name="TARIFA ESTACIONAL" sheetId="31" r:id="rId6"/>
    <sheet name="BIMESTRAL 100 KWH" sheetId="4" r:id="rId7"/>
    <sheet name="BIMENTRAL 280 KWH" sheetId="5" r:id="rId8"/>
    <sheet name="BIMESTRAL 350 KWH" sheetId="7" r:id="rId9"/>
    <sheet name="BIMENTRAL 450 KWH" sheetId="6" r:id="rId10"/>
    <sheet name="BIMESTRAL 400 KWH" sheetId="8" r:id="rId11"/>
    <sheet name="BIMESTRAL 550 KWH" sheetId="9" r:id="rId12"/>
    <sheet name="BIMESTRAL 600 KWH" sheetId="10" r:id="rId13"/>
    <sheet name="BIMESTRAL 650 KWH" sheetId="11" r:id="rId14"/>
    <sheet name="BIMESTRAL 700 KWH" sheetId="12" r:id="rId15"/>
    <sheet name="BIMESTRAL 1000 KWH" sheetId="13" r:id="rId16"/>
    <sheet name="BIMESTRAL 1450 KWH" sheetId="14" r:id="rId17"/>
    <sheet name="BIMESTRAL ESTACIONAL 0" sheetId="26" r:id="rId18"/>
    <sheet name="BIMESTRAL ESTACIONAL 100" sheetId="15" r:id="rId19"/>
    <sheet name="BIMESTRAL ESTACIONAL 280" sheetId="16" r:id="rId20"/>
    <sheet name="BIMESTRAL ESTACIONAL 350" sheetId="17" r:id="rId21"/>
    <sheet name="BIMESTRAL ESTACIONAL 400" sheetId="18" r:id="rId22"/>
    <sheet name="BIMESTRAL ESTACIONAL 450" sheetId="19" r:id="rId23"/>
    <sheet name="BIMESTRAL ESTACIONAL 550" sheetId="20" r:id="rId24"/>
    <sheet name="BIMESTRAL ESTACIONAL 600" sheetId="21" r:id="rId25"/>
    <sheet name="BIMESTRAL ESTACIONAL 650" sheetId="22" r:id="rId26"/>
    <sheet name="BIMESTRAL ESTACIONAL 700" sheetId="23" r:id="rId27"/>
    <sheet name="BIMESTRAL ESTACIONAL 1000" sheetId="24" r:id="rId28"/>
    <sheet name="BIMESTRAL ESTACIONAL 1450" sheetId="25" r:id="rId29"/>
    <sheet name="ALUMBRADO PUBLICO" sheetId="27" r:id="rId30"/>
    <sheet name="ALUMBRADO CARGO FIJO" sheetId="28" r:id="rId31"/>
    <sheet name="MEDIDORES" sheetId="29" r:id="rId32"/>
    <sheet name="GRAFICOS T1RE" sheetId="3" r:id="rId33"/>
  </sheets>
  <calcPr calcId="125725"/>
</workbook>
</file>

<file path=xl/calcChain.xml><?xml version="1.0" encoding="utf-8"?>
<calcChain xmlns="http://schemas.openxmlformats.org/spreadsheetml/2006/main">
  <c r="G29" i="1"/>
  <c r="G28"/>
  <c r="G27"/>
  <c r="G26"/>
  <c r="G25"/>
  <c r="G24"/>
  <c r="G23"/>
  <c r="G22"/>
  <c r="G21"/>
  <c r="G20"/>
  <c r="G19"/>
  <c r="E29"/>
  <c r="E28"/>
  <c r="E27"/>
  <c r="E26"/>
  <c r="E25"/>
  <c r="E24"/>
  <c r="E23"/>
  <c r="E22"/>
  <c r="E21"/>
  <c r="E20"/>
  <c r="E19"/>
  <c r="C29"/>
  <c r="C28"/>
  <c r="C27"/>
  <c r="C26"/>
  <c r="C25"/>
  <c r="C24"/>
  <c r="C23"/>
  <c r="C22"/>
  <c r="C21"/>
  <c r="C20"/>
  <c r="C19"/>
  <c r="G14"/>
  <c r="C14"/>
  <c r="E14"/>
  <c r="N14"/>
  <c r="G13"/>
  <c r="C13"/>
  <c r="E13"/>
  <c r="C4"/>
  <c r="E4"/>
  <c r="G12"/>
  <c r="G11"/>
  <c r="G10"/>
  <c r="G9"/>
  <c r="G8"/>
  <c r="G7"/>
  <c r="G6"/>
  <c r="G5"/>
  <c r="E12"/>
  <c r="E11"/>
  <c r="E10"/>
  <c r="E9"/>
  <c r="E8"/>
  <c r="E7"/>
  <c r="E6"/>
  <c r="E5"/>
  <c r="C12"/>
  <c r="C11"/>
  <c r="C10"/>
  <c r="C9"/>
  <c r="C8"/>
  <c r="C7"/>
  <c r="C6"/>
  <c r="C5"/>
  <c r="G4"/>
  <c r="M13"/>
  <c r="O13"/>
  <c r="O14"/>
  <c r="N13"/>
  <c r="M14"/>
  <c r="N19"/>
  <c r="M19"/>
  <c r="O19"/>
  <c r="M20"/>
  <c r="O20"/>
  <c r="N20"/>
  <c r="N21"/>
  <c r="M21"/>
  <c r="O21"/>
  <c r="M22"/>
  <c r="O22"/>
  <c r="N22"/>
  <c r="N23"/>
  <c r="M23"/>
  <c r="O23"/>
  <c r="M24"/>
  <c r="O24"/>
  <c r="N24"/>
  <c r="N25"/>
  <c r="M25"/>
  <c r="O25"/>
  <c r="M26"/>
  <c r="O26"/>
  <c r="N26"/>
  <c r="N27"/>
  <c r="M27"/>
  <c r="O27"/>
  <c r="M28"/>
  <c r="O28"/>
  <c r="N28"/>
  <c r="N29"/>
  <c r="M29"/>
  <c r="O29"/>
  <c r="M4"/>
  <c r="O4"/>
  <c r="N4"/>
  <c r="M5"/>
  <c r="N5"/>
  <c r="O5"/>
  <c r="M6"/>
  <c r="N6"/>
  <c r="O6"/>
  <c r="M7"/>
  <c r="N7"/>
  <c r="O7"/>
  <c r="M8"/>
  <c r="N8"/>
  <c r="O8"/>
  <c r="M9"/>
  <c r="N9"/>
  <c r="O9"/>
  <c r="M10"/>
  <c r="N10"/>
  <c r="O10"/>
  <c r="M11"/>
  <c r="N11"/>
  <c r="O11"/>
  <c r="M12"/>
  <c r="N12"/>
  <c r="O12"/>
</calcChain>
</file>

<file path=xl/sharedStrings.xml><?xml version="1.0" encoding="utf-8"?>
<sst xmlns="http://schemas.openxmlformats.org/spreadsheetml/2006/main" count="121" uniqueCount="63">
  <si>
    <t>CONSUMO EN KWH</t>
  </si>
  <si>
    <t>AGO. 08 SIN IMP.</t>
  </si>
  <si>
    <t>OCT. 08 SIN IMP.</t>
  </si>
  <si>
    <t>AGO. 08 47,7 % IMPUESTOS</t>
  </si>
  <si>
    <t>OCT. 08 47,7 % IMPUESTOS</t>
  </si>
  <si>
    <t>CARGO FIJO</t>
  </si>
  <si>
    <t>DIC. 07 47,7 % IMPUESTOS</t>
  </si>
  <si>
    <t>DIC. 07 SIN IMP.</t>
  </si>
  <si>
    <t xml:space="preserve">DIC. 07 </t>
  </si>
  <si>
    <t xml:space="preserve">AGO. 08 </t>
  </si>
  <si>
    <t xml:space="preserve">OCT. 08 </t>
  </si>
  <si>
    <t>DIC. 07</t>
  </si>
  <si>
    <t>AGO. 08</t>
  </si>
  <si>
    <t>OCT. 08</t>
  </si>
  <si>
    <t>TARIFA T1R - RESIDENCIAL (CASA DE FAMILIA) EDEA S.A.</t>
  </si>
  <si>
    <t xml:space="preserve"> </t>
  </si>
  <si>
    <t>ALUMBRADO PUBLICO</t>
  </si>
  <si>
    <t>ALUMBRADO PUBLICO CARGO FIJO</t>
  </si>
  <si>
    <t>COSTO MEDIDORES</t>
  </si>
  <si>
    <t>MONOFASICO AEREO</t>
  </si>
  <si>
    <t>TRIFASICO AEREO</t>
  </si>
  <si>
    <t>RECONEXIONES</t>
  </si>
  <si>
    <t>COMPARATIVO CUADROS TARIFARIOS</t>
  </si>
  <si>
    <t>ESCALAS TARIFARIAS</t>
  </si>
  <si>
    <t>% de INCREMENTO</t>
  </si>
  <si>
    <t>T1R  - RESIDENCIAL</t>
  </si>
  <si>
    <t>$  /mes</t>
  </si>
  <si>
    <r>
      <t xml:space="preserve">CARGO VARIABLE 1 ( consumo en Kwh-Mes </t>
    </r>
    <r>
      <rPr>
        <sz val="11"/>
        <color indexed="8"/>
        <rFont val="Calibri"/>
        <family val="2"/>
      </rPr>
      <t>&lt; 100 )</t>
    </r>
  </si>
  <si>
    <t>$ / Kwh</t>
  </si>
  <si>
    <t>0.1547</t>
  </si>
  <si>
    <r>
      <t xml:space="preserve">CARGO VARIABLE 2 ( 100 </t>
    </r>
    <r>
      <rPr>
        <sz val="11"/>
        <color indexed="8"/>
        <rFont val="Calibri"/>
        <family val="2"/>
      </rPr>
      <t>&lt; consumo en Kwh-Mes &lt; 200 )</t>
    </r>
  </si>
  <si>
    <r>
      <t xml:space="preserve">CARGO VARIABLE 3 ( 200 </t>
    </r>
    <r>
      <rPr>
        <sz val="11"/>
        <color indexed="8"/>
        <rFont val="Calibri"/>
        <family val="2"/>
      </rPr>
      <t>&lt; consumo en Kwh-Mes &lt; 400 )</t>
    </r>
  </si>
  <si>
    <r>
      <t xml:space="preserve">CARGO VARIABLE 4 ( consumo en kwh-Mes </t>
    </r>
    <r>
      <rPr>
        <sz val="11"/>
        <color indexed="8"/>
        <rFont val="Calibri"/>
        <family val="2"/>
      </rPr>
      <t>&gt; 400 )</t>
    </r>
  </si>
  <si>
    <r>
      <t xml:space="preserve">CARGO VARIABLE 5 ( 500 </t>
    </r>
    <r>
      <rPr>
        <sz val="11"/>
        <color indexed="8"/>
        <rFont val="Calibri"/>
        <family val="2"/>
      </rPr>
      <t>&lt; consumo en Kwh-Mes &lt;</t>
    </r>
    <r>
      <rPr>
        <sz val="11"/>
        <color theme="1"/>
        <rFont val="Calibri"/>
        <family val="2"/>
        <scheme val="minor"/>
      </rPr>
      <t xml:space="preserve"> 700</t>
    </r>
    <r>
      <rPr>
        <sz val="11"/>
        <color indexed="8"/>
        <rFont val="Calibri"/>
        <family val="2"/>
      </rPr>
      <t xml:space="preserve"> )</t>
    </r>
  </si>
  <si>
    <r>
      <t xml:space="preserve">CARGO VARIABLE 6 ( 700 </t>
    </r>
    <r>
      <rPr>
        <sz val="11"/>
        <color indexed="8"/>
        <rFont val="Calibri"/>
        <family val="2"/>
      </rPr>
      <t>&lt; consumo en Kwh-Mes &lt;</t>
    </r>
    <r>
      <rPr>
        <sz val="11"/>
        <color theme="1"/>
        <rFont val="Calibri"/>
        <family val="2"/>
        <scheme val="minor"/>
      </rPr>
      <t xml:space="preserve"> 1400</t>
    </r>
    <r>
      <rPr>
        <sz val="11"/>
        <color indexed="8"/>
        <rFont val="Calibri"/>
        <family val="2"/>
      </rPr>
      <t>)</t>
    </r>
  </si>
  <si>
    <r>
      <t xml:space="preserve">CARGO VARIABLE 7 ( </t>
    </r>
    <r>
      <rPr>
        <sz val="11"/>
        <color indexed="8"/>
        <rFont val="Calibri"/>
        <family val="2"/>
      </rPr>
      <t>consumo en Kwh-Mes &gt;</t>
    </r>
    <r>
      <rPr>
        <sz val="11"/>
        <color theme="1"/>
        <rFont val="Calibri"/>
        <family val="2"/>
        <scheme val="minor"/>
      </rPr>
      <t xml:space="preserve"> 1400</t>
    </r>
    <r>
      <rPr>
        <sz val="11"/>
        <color indexed="8"/>
        <rFont val="Calibri"/>
        <family val="2"/>
      </rPr>
      <t xml:space="preserve"> )</t>
    </r>
  </si>
  <si>
    <t>T1RE  - RESIDENCIAL ESTACIONAL</t>
  </si>
  <si>
    <r>
      <t xml:space="preserve">CARGO VARIABLE 1 ( consumo en Kwh-Mes </t>
    </r>
    <r>
      <rPr>
        <sz val="11"/>
        <color indexed="8"/>
        <rFont val="Calibri"/>
        <family val="2"/>
      </rPr>
      <t>&lt; 500 )</t>
    </r>
  </si>
  <si>
    <r>
      <t xml:space="preserve">CARGO VARIABLE 2 ( 500 </t>
    </r>
    <r>
      <rPr>
        <sz val="11"/>
        <color indexed="8"/>
        <rFont val="Calibri"/>
        <family val="2"/>
      </rPr>
      <t>&lt; consumo en Kwh-Mes &lt; 700 )</t>
    </r>
  </si>
  <si>
    <r>
      <t xml:space="preserve">CARGO VARIABLE 3 ( 700 </t>
    </r>
    <r>
      <rPr>
        <sz val="11"/>
        <color indexed="8"/>
        <rFont val="Calibri"/>
        <family val="2"/>
      </rPr>
      <t>&lt; consumo en Kwh-Mes &lt; 1400 )</t>
    </r>
  </si>
  <si>
    <t>$ /mes</t>
  </si>
  <si>
    <r>
      <t xml:space="preserve">CARGO VARIABLE 4 ( consumo en kwh-Mes </t>
    </r>
    <r>
      <rPr>
        <sz val="11"/>
        <color indexed="8"/>
        <rFont val="Calibri"/>
        <family val="2"/>
      </rPr>
      <t>&gt; 1400 )</t>
    </r>
  </si>
  <si>
    <t>IVA</t>
  </si>
  <si>
    <t>Percep.iva y resp  inscriptos</t>
  </si>
  <si>
    <t>Percep.Ing.Brut.y no Ag.Percepcion</t>
  </si>
  <si>
    <t>Fondo nac.L 23851</t>
  </si>
  <si>
    <t>Ley Prov. 7290</t>
  </si>
  <si>
    <t>Ley prov.9036</t>
  </si>
  <si>
    <t>Ley 11769 Art 74</t>
  </si>
  <si>
    <t>Ley 11769 Art.75</t>
  </si>
  <si>
    <t>fondo comp. L11789</t>
  </si>
  <si>
    <t>Cons.final exento</t>
  </si>
  <si>
    <t>Responsable inscripto</t>
  </si>
  <si>
    <t>Resp.No inscrpto</t>
  </si>
  <si>
    <t>Resp.monotributo</t>
  </si>
  <si>
    <t>No acredita cond.</t>
  </si>
  <si>
    <t>Ag.retenc.</t>
  </si>
  <si>
    <t>No Ag.Ret.</t>
  </si>
  <si>
    <t>Convenio Multilateral</t>
  </si>
  <si>
    <t>inscrp.en Bs.As</t>
  </si>
  <si>
    <t>Sin acredit.Condicion</t>
  </si>
  <si>
    <t>Alic.Base</t>
  </si>
  <si>
    <t>acrecentamiento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</si>
</sst>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%"/>
  </numFmts>
  <fonts count="9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4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22"/>
      <color indexed="8"/>
      <name val="Calibri"/>
      <family val="2"/>
    </font>
    <font>
      <sz val="14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6">
    <xf numFmtId="0" fontId="0" fillId="0" borderId="0" xfId="0"/>
    <xf numFmtId="17" fontId="2" fillId="0" borderId="1" xfId="0" applyNumberFormat="1" applyFont="1" applyBorder="1" applyAlignment="1">
      <alignment horizontal="center" vertical="center" wrapText="1"/>
    </xf>
    <xf numFmtId="17" fontId="2" fillId="2" borderId="2" xfId="0" applyNumberFormat="1" applyFont="1" applyFill="1" applyBorder="1" applyAlignment="1">
      <alignment horizontal="center" vertical="center" wrapText="1"/>
    </xf>
    <xf numFmtId="17" fontId="2" fillId="3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17" fontId="2" fillId="3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3" borderId="5" xfId="0" applyNumberFormat="1" applyFont="1" applyFill="1" applyBorder="1" applyAlignment="1">
      <alignment horizontal="center"/>
    </xf>
    <xf numFmtId="0" fontId="0" fillId="0" borderId="0" xfId="0" applyBorder="1"/>
    <xf numFmtId="0" fontId="1" fillId="0" borderId="6" xfId="0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3" borderId="7" xfId="0" applyNumberFormat="1" applyFont="1" applyFill="1" applyBorder="1" applyAlignment="1">
      <alignment horizontal="center"/>
    </xf>
    <xf numFmtId="0" fontId="0" fillId="0" borderId="7" xfId="0" applyBorder="1"/>
    <xf numFmtId="2" fontId="1" fillId="3" borderId="8" xfId="0" applyNumberFormat="1" applyFont="1" applyFill="1" applyBorder="1" applyAlignment="1">
      <alignment horizontal="center"/>
    </xf>
    <xf numFmtId="17" fontId="2" fillId="2" borderId="0" xfId="0" applyNumberFormat="1" applyFont="1" applyFill="1" applyBorder="1" applyAlignment="1">
      <alignment horizontal="center" vertical="center" wrapText="1"/>
    </xf>
    <xf numFmtId="17" fontId="2" fillId="3" borderId="0" xfId="0" applyNumberFormat="1" applyFont="1" applyFill="1" applyBorder="1" applyAlignment="1">
      <alignment horizontal="center" vertical="center" wrapText="1"/>
    </xf>
    <xf numFmtId="17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right"/>
    </xf>
    <xf numFmtId="0" fontId="6" fillId="0" borderId="1" xfId="0" applyFont="1" applyBorder="1"/>
    <xf numFmtId="0" fontId="4" fillId="0" borderId="9" xfId="0" applyFont="1" applyBorder="1"/>
    <xf numFmtId="0" fontId="2" fillId="0" borderId="10" xfId="0" applyFont="1" applyBorder="1"/>
    <xf numFmtId="164" fontId="2" fillId="0" borderId="11" xfId="0" applyNumberFormat="1" applyFont="1" applyBorder="1"/>
    <xf numFmtId="0" fontId="2" fillId="0" borderId="11" xfId="0" applyFont="1" applyBorder="1"/>
    <xf numFmtId="164" fontId="0" fillId="0" borderId="11" xfId="0" applyNumberForma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164" fontId="0" fillId="0" borderId="14" xfId="0" applyNumberFormat="1" applyBorder="1"/>
    <xf numFmtId="0" fontId="0" fillId="0" borderId="15" xfId="0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0" fillId="0" borderId="16" xfId="0" applyBorder="1" applyAlignment="1">
      <alignment horizontal="right"/>
    </xf>
    <xf numFmtId="0" fontId="2" fillId="0" borderId="17" xfId="0" applyFont="1" applyBorder="1" applyAlignment="1">
      <alignment horizontal="center" vertical="center"/>
    </xf>
    <xf numFmtId="164" fontId="0" fillId="0" borderId="18" xfId="0" applyNumberFormat="1" applyBorder="1"/>
    <xf numFmtId="0" fontId="0" fillId="0" borderId="19" xfId="0" applyBorder="1" applyAlignment="1">
      <alignment horizontal="right"/>
    </xf>
    <xf numFmtId="164" fontId="0" fillId="0" borderId="18" xfId="0" applyNumberFormat="1" applyBorder="1" applyAlignment="1">
      <alignment horizontal="right"/>
    </xf>
    <xf numFmtId="0" fontId="0" fillId="0" borderId="20" xfId="0" applyBorder="1" applyAlignment="1">
      <alignment horizontal="right"/>
    </xf>
    <xf numFmtId="0" fontId="2" fillId="0" borderId="21" xfId="0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0" fillId="0" borderId="14" xfId="0" applyBorder="1"/>
    <xf numFmtId="164" fontId="0" fillId="0" borderId="16" xfId="0" applyNumberFormat="1" applyBorder="1"/>
    <xf numFmtId="0" fontId="0" fillId="0" borderId="16" xfId="0" applyBorder="1"/>
    <xf numFmtId="164" fontId="0" fillId="0" borderId="16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6" fillId="0" borderId="12" xfId="0" applyFont="1" applyBorder="1"/>
    <xf numFmtId="0" fontId="2" fillId="0" borderId="17" xfId="0" applyFont="1" applyBorder="1" applyAlignment="1">
      <alignment horizontal="center"/>
    </xf>
    <xf numFmtId="0" fontId="0" fillId="0" borderId="21" xfId="0" applyBorder="1"/>
    <xf numFmtId="10" fontId="0" fillId="0" borderId="21" xfId="0" applyNumberFormat="1" applyBorder="1"/>
    <xf numFmtId="0" fontId="0" fillId="0" borderId="21" xfId="0" applyBorder="1" applyAlignment="1"/>
    <xf numFmtId="9" fontId="0" fillId="0" borderId="21" xfId="0" applyNumberFormat="1" applyBorder="1"/>
    <xf numFmtId="10" fontId="0" fillId="0" borderId="21" xfId="1" applyNumberFormat="1" applyFont="1" applyBorder="1"/>
    <xf numFmtId="165" fontId="0" fillId="0" borderId="21" xfId="0" applyNumberFormat="1" applyBorder="1"/>
    <xf numFmtId="9" fontId="0" fillId="0" borderId="21" xfId="0" applyNumberFormat="1" applyFill="1" applyBorder="1"/>
    <xf numFmtId="10" fontId="0" fillId="0" borderId="21" xfId="0" applyNumberFormat="1" applyFill="1" applyBorder="1"/>
    <xf numFmtId="165" fontId="0" fillId="0" borderId="21" xfId="0" applyNumberFormat="1" applyFill="1" applyBorder="1"/>
    <xf numFmtId="17" fontId="2" fillId="0" borderId="10" xfId="0" applyNumberFormat="1" applyFont="1" applyBorder="1" applyAlignment="1">
      <alignment horizontal="center"/>
    </xf>
    <xf numFmtId="17" fontId="2" fillId="0" borderId="11" xfId="0" applyNumberFormat="1" applyFont="1" applyBorder="1" applyAlignment="1">
      <alignment horizontal="center"/>
    </xf>
    <xf numFmtId="17" fontId="2" fillId="0" borderId="12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hartsheet" Target="chartsheets/sheet7.xml"/><Relationship Id="rId18" Type="http://schemas.openxmlformats.org/officeDocument/2006/relationships/chartsheet" Target="chartsheets/sheet12.xml"/><Relationship Id="rId26" Type="http://schemas.openxmlformats.org/officeDocument/2006/relationships/chartsheet" Target="chartsheets/sheet20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5.xml"/><Relationship Id="rId34" Type="http://schemas.openxmlformats.org/officeDocument/2006/relationships/theme" Target="theme/theme1.xml"/><Relationship Id="rId7" Type="http://schemas.openxmlformats.org/officeDocument/2006/relationships/chartsheet" Target="chartsheets/sheet1.xml"/><Relationship Id="rId12" Type="http://schemas.openxmlformats.org/officeDocument/2006/relationships/chartsheet" Target="chartsheets/sheet6.xml"/><Relationship Id="rId17" Type="http://schemas.openxmlformats.org/officeDocument/2006/relationships/chartsheet" Target="chartsheets/sheet11.xml"/><Relationship Id="rId25" Type="http://schemas.openxmlformats.org/officeDocument/2006/relationships/chartsheet" Target="chartsheets/sheet19.xml"/><Relationship Id="rId33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0.xml"/><Relationship Id="rId20" Type="http://schemas.openxmlformats.org/officeDocument/2006/relationships/chartsheet" Target="chartsheets/sheet14.xml"/><Relationship Id="rId29" Type="http://schemas.openxmlformats.org/officeDocument/2006/relationships/chartsheet" Target="chartsheets/sheet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5.xml"/><Relationship Id="rId24" Type="http://schemas.openxmlformats.org/officeDocument/2006/relationships/chartsheet" Target="chartsheets/sheet18.xml"/><Relationship Id="rId32" Type="http://schemas.openxmlformats.org/officeDocument/2006/relationships/chartsheet" Target="chartsheets/sheet26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9.xml"/><Relationship Id="rId23" Type="http://schemas.openxmlformats.org/officeDocument/2006/relationships/chartsheet" Target="chartsheets/sheet17.xml"/><Relationship Id="rId28" Type="http://schemas.openxmlformats.org/officeDocument/2006/relationships/chartsheet" Target="chartsheets/sheet22.xml"/><Relationship Id="rId36" Type="http://schemas.openxmlformats.org/officeDocument/2006/relationships/sharedStrings" Target="sharedStrings.xml"/><Relationship Id="rId10" Type="http://schemas.openxmlformats.org/officeDocument/2006/relationships/chartsheet" Target="chartsheets/sheet4.xml"/><Relationship Id="rId19" Type="http://schemas.openxmlformats.org/officeDocument/2006/relationships/chartsheet" Target="chartsheets/sheet13.xml"/><Relationship Id="rId31" Type="http://schemas.openxmlformats.org/officeDocument/2006/relationships/chartsheet" Target="chartsheets/sheet25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Relationship Id="rId14" Type="http://schemas.openxmlformats.org/officeDocument/2006/relationships/chartsheet" Target="chartsheets/sheet8.xml"/><Relationship Id="rId22" Type="http://schemas.openxmlformats.org/officeDocument/2006/relationships/chartsheet" Target="chartsheets/sheet16.xml"/><Relationship Id="rId27" Type="http://schemas.openxmlformats.org/officeDocument/2006/relationships/chartsheet" Target="chartsheets/sheet21.xml"/><Relationship Id="rId30" Type="http://schemas.openxmlformats.org/officeDocument/2006/relationships/chartsheet" Target="chartsheets/sheet24.xml"/><Relationship Id="rId35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AR"/>
  <c:chart>
    <c:plotArea>
      <c:layout/>
      <c:barChart>
        <c:barDir val="col"/>
        <c:grouping val="stacked"/>
        <c:ser>
          <c:idx val="0"/>
          <c:order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14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</c:ser>
        <c:overlap val="100"/>
        <c:axId val="33489280"/>
        <c:axId val="33490816"/>
      </c:barChart>
      <c:catAx>
        <c:axId val="3348928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 b="1"/>
            </a:pPr>
            <a:endParaRPr lang="es-AR"/>
          </a:p>
        </c:txPr>
        <c:crossAx val="33490816"/>
        <c:crosses val="autoZero"/>
        <c:auto val="1"/>
        <c:lblAlgn val="ctr"/>
        <c:lblOffset val="100"/>
      </c:catAx>
      <c:valAx>
        <c:axId val="3349081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3489280"/>
        <c:crosses val="autoZero"/>
        <c:crossBetween val="between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7.1507150715071507E-2"/>
          <c:y val="3.787878787878788E-2"/>
          <c:w val="0.90099009900990101"/>
          <c:h val="0.86818181818181817"/>
        </c:manualLayout>
      </c:layout>
      <c:barChart>
        <c:barDir val="col"/>
        <c:grouping val="stacked"/>
        <c:ser>
          <c:idx val="0"/>
          <c:order val="0"/>
          <c:spPr>
            <a:solidFill>
              <a:srgbClr val="C00000"/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000" b="1">
                    <a:solidFill>
                      <a:schemeClr val="bg1"/>
                    </a:solidFill>
                    <a:latin typeface="Arial Black" pitchFamily="34" charset="0"/>
                  </a:defRPr>
                </a:pPr>
                <a:endParaRPr lang="es-AR"/>
              </a:p>
            </c:txPr>
            <c:showVal val="1"/>
          </c:dLbls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Hoja1!$M$7:$O$7</c:f>
              <c:numCache>
                <c:formatCode>0.00</c:formatCode>
                <c:ptCount val="3"/>
                <c:pt idx="0">
                  <c:v>100.4</c:v>
                </c:pt>
                <c:pt idx="1">
                  <c:v>121.65</c:v>
                </c:pt>
                <c:pt idx="2">
                  <c:v>125.16</c:v>
                </c:pt>
              </c:numCache>
            </c:numRef>
          </c:val>
        </c:ser>
        <c:overlap val="100"/>
        <c:axId val="39010688"/>
        <c:axId val="39012224"/>
      </c:barChart>
      <c:catAx>
        <c:axId val="39010688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012224"/>
        <c:crosses val="autoZero"/>
        <c:auto val="1"/>
        <c:lblAlgn val="ctr"/>
        <c:lblOffset val="100"/>
      </c:catAx>
      <c:valAx>
        <c:axId val="39012224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010688"/>
        <c:crosses val="autoZero"/>
        <c:crossBetween val="between"/>
      </c:valAx>
    </c:plotArea>
    <c:plotVisOnly val="1"/>
    <c:dispBlanksAs val="gap"/>
  </c:chart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rgbClr val="002060"/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Hoja1!$M$9:$O$9</c:f>
              <c:numCache>
                <c:formatCode>0.00</c:formatCode>
                <c:ptCount val="3"/>
                <c:pt idx="0">
                  <c:v>139.91499999999999</c:v>
                </c:pt>
                <c:pt idx="1">
                  <c:v>174.47499999999999</c:v>
                </c:pt>
                <c:pt idx="2">
                  <c:v>211.935</c:v>
                </c:pt>
              </c:numCache>
            </c:numRef>
          </c:val>
        </c:ser>
        <c:overlap val="100"/>
        <c:axId val="39036416"/>
        <c:axId val="39037952"/>
      </c:barChart>
      <c:catAx>
        <c:axId val="39036416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037952"/>
        <c:crosses val="autoZero"/>
        <c:auto val="1"/>
        <c:lblAlgn val="ctr"/>
        <c:lblOffset val="100"/>
      </c:catAx>
      <c:valAx>
        <c:axId val="39037952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036416"/>
        <c:crosses val="autoZero"/>
        <c:crossBetween val="between"/>
      </c:valAx>
    </c:plotArea>
    <c:plotVisOnly val="1"/>
    <c:dispBlanksAs val="gap"/>
  </c:chart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chemeClr val="accent3">
                <a:lumMod val="75000"/>
              </a:schemeClr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Hoja1!$M$10:$O$10</c:f>
              <c:numCache>
                <c:formatCode>0.00</c:formatCode>
                <c:ptCount val="3"/>
                <c:pt idx="0">
                  <c:v>152</c:v>
                </c:pt>
                <c:pt idx="1">
                  <c:v>189.6</c:v>
                </c:pt>
                <c:pt idx="2">
                  <c:v>230.46999999999997</c:v>
                </c:pt>
              </c:numCache>
            </c:numRef>
          </c:val>
        </c:ser>
        <c:overlap val="100"/>
        <c:axId val="39189504"/>
        <c:axId val="52929280"/>
      </c:barChart>
      <c:catAx>
        <c:axId val="39189504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52929280"/>
        <c:crosses val="autoZero"/>
        <c:auto val="1"/>
        <c:lblAlgn val="ctr"/>
        <c:lblOffset val="100"/>
      </c:catAx>
      <c:valAx>
        <c:axId val="52929280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189504"/>
        <c:crosses val="autoZero"/>
        <c:crossBetween val="between"/>
      </c:valAx>
    </c:plotArea>
    <c:plotVisOnly val="1"/>
    <c:dispBlanksAs val="gap"/>
  </c:chart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chemeClr val="bg2">
                <a:lumMod val="50000"/>
              </a:schemeClr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Hoja1!$M$11:$O$11</c:f>
              <c:numCache>
                <c:formatCode>0.00</c:formatCode>
                <c:ptCount val="3"/>
                <c:pt idx="0">
                  <c:v>164.08500000000001</c:v>
                </c:pt>
                <c:pt idx="1">
                  <c:v>204.73499999999996</c:v>
                </c:pt>
                <c:pt idx="2">
                  <c:v>249.005</c:v>
                </c:pt>
              </c:numCache>
            </c:numRef>
          </c:val>
        </c:ser>
        <c:overlap val="100"/>
        <c:axId val="39208064"/>
        <c:axId val="39209600"/>
      </c:barChart>
      <c:catAx>
        <c:axId val="39208064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209600"/>
        <c:crosses val="autoZero"/>
        <c:auto val="1"/>
        <c:lblAlgn val="ctr"/>
        <c:lblOffset val="100"/>
      </c:catAx>
      <c:valAx>
        <c:axId val="39209600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208064"/>
        <c:crosses val="autoZero"/>
        <c:crossBetween val="between"/>
      </c:valAx>
    </c:plotArea>
    <c:plotVisOnly val="1"/>
    <c:dispBlanksAs val="gap"/>
  </c:chart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rgbClr val="7030A0"/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Hoja1!$M$12:$O$12</c:f>
              <c:numCache>
                <c:formatCode>0.00</c:formatCode>
                <c:ptCount val="3"/>
                <c:pt idx="0">
                  <c:v>176.16</c:v>
                </c:pt>
                <c:pt idx="1">
                  <c:v>219.85999999999999</c:v>
                </c:pt>
                <c:pt idx="2">
                  <c:v>308.86</c:v>
                </c:pt>
              </c:numCache>
            </c:numRef>
          </c:val>
        </c:ser>
        <c:ser>
          <c:idx val="1"/>
          <c:order val="1"/>
          <c:spPr>
            <a:solidFill>
              <a:srgbClr val="7030A0"/>
            </a:solidFill>
          </c:spPr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Hoja1!$M$12:$O$12</c:f>
              <c:numCache>
                <c:formatCode>0.00</c:formatCode>
                <c:ptCount val="3"/>
                <c:pt idx="0">
                  <c:v>176.16</c:v>
                </c:pt>
                <c:pt idx="1">
                  <c:v>219.85999999999999</c:v>
                </c:pt>
                <c:pt idx="2">
                  <c:v>308.86</c:v>
                </c:pt>
              </c:numCache>
            </c:numRef>
          </c:val>
        </c:ser>
        <c:overlap val="100"/>
        <c:axId val="39234944"/>
        <c:axId val="39273600"/>
      </c:barChart>
      <c:catAx>
        <c:axId val="39234944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273600"/>
        <c:crosses val="autoZero"/>
        <c:auto val="1"/>
        <c:lblAlgn val="ctr"/>
        <c:lblOffset val="100"/>
      </c:catAx>
      <c:valAx>
        <c:axId val="39273600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234944"/>
        <c:crosses val="autoZero"/>
        <c:crossBetween val="between"/>
      </c:valAx>
    </c:plotArea>
    <c:plotVisOnly val="1"/>
    <c:dispBlanksAs val="gap"/>
  </c:chart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chemeClr val="accent5">
                <a:lumMod val="75000"/>
              </a:schemeClr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Hoja1!$M$13:$O$13</c:f>
              <c:numCache>
                <c:formatCode>0.00</c:formatCode>
                <c:ptCount val="3"/>
                <c:pt idx="0">
                  <c:v>248.65</c:v>
                </c:pt>
                <c:pt idx="1">
                  <c:v>310.64</c:v>
                </c:pt>
                <c:pt idx="2">
                  <c:v>437.78000000000003</c:v>
                </c:pt>
              </c:numCache>
            </c:numRef>
          </c:val>
        </c:ser>
        <c:overlap val="100"/>
        <c:axId val="33545216"/>
        <c:axId val="33547008"/>
      </c:barChart>
      <c:catAx>
        <c:axId val="33545216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3547008"/>
        <c:crosses val="autoZero"/>
        <c:auto val="1"/>
        <c:lblAlgn val="ctr"/>
        <c:lblOffset val="100"/>
      </c:catAx>
      <c:valAx>
        <c:axId val="33547008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3545216"/>
        <c:crosses val="autoZero"/>
        <c:crossBetween val="between"/>
      </c:valAx>
    </c:plotArea>
    <c:plotVisOnly val="1"/>
    <c:dispBlanksAs val="gap"/>
  </c:chart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chemeClr val="accent5">
                <a:lumMod val="75000"/>
              </a:schemeClr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Hoja1!$M$14:$O$14</c:f>
              <c:numCache>
                <c:formatCode>0.00</c:formatCode>
                <c:ptCount val="3"/>
                <c:pt idx="0">
                  <c:v>357.39499999999998</c:v>
                </c:pt>
                <c:pt idx="1">
                  <c:v>446.81500000000005</c:v>
                </c:pt>
                <c:pt idx="2">
                  <c:v>807.7650000000001</c:v>
                </c:pt>
              </c:numCache>
            </c:numRef>
          </c:val>
        </c:ser>
        <c:overlap val="100"/>
        <c:axId val="33559296"/>
        <c:axId val="33560832"/>
      </c:barChart>
      <c:catAx>
        <c:axId val="33559296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3560832"/>
        <c:crosses val="autoZero"/>
        <c:auto val="1"/>
        <c:lblAlgn val="ctr"/>
        <c:lblOffset val="100"/>
      </c:catAx>
      <c:valAx>
        <c:axId val="33560832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3559296"/>
        <c:crosses val="autoZero"/>
        <c:crossBetween val="between"/>
      </c:valAx>
    </c:plotArea>
    <c:plotVisOnly val="1"/>
    <c:dispBlanksAs val="gap"/>
  </c:chart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clustered"/>
        <c:ser>
          <c:idx val="0"/>
          <c:order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AR" sz="3200" b="1"/>
                </a:pPr>
                <a:endParaRPr lang="es-AR"/>
              </a:p>
            </c:txPr>
            <c:dLblPos val="ctr"/>
            <c:showVal val="1"/>
          </c:dLbls>
          <c:cat>
            <c:strRef>
              <c:f>'GRAFICOS T1RE'!$P$11:$R$11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'GRAFICOS T1RE'!$P$12:$R$12</c:f>
              <c:numCache>
                <c:formatCode>0.00</c:formatCode>
                <c:ptCount val="3"/>
                <c:pt idx="0">
                  <c:v>37.18</c:v>
                </c:pt>
                <c:pt idx="1">
                  <c:v>63.11</c:v>
                </c:pt>
                <c:pt idx="2">
                  <c:v>63.11</c:v>
                </c:pt>
              </c:numCache>
            </c:numRef>
          </c:val>
        </c:ser>
        <c:dLbls>
          <c:showVal val="1"/>
        </c:dLbls>
        <c:axId val="53257344"/>
        <c:axId val="53258880"/>
      </c:barChart>
      <c:catAx>
        <c:axId val="53257344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AR" sz="1400" b="1"/>
            </a:pPr>
            <a:endParaRPr lang="es-AR"/>
          </a:p>
        </c:txPr>
        <c:crossAx val="53258880"/>
        <c:crosses val="autoZero"/>
        <c:auto val="1"/>
        <c:lblAlgn val="ctr"/>
        <c:lblOffset val="100"/>
      </c:catAx>
      <c:valAx>
        <c:axId val="53258880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AR"/>
            </a:pPr>
            <a:endParaRPr lang="es-AR"/>
          </a:p>
        </c:txPr>
        <c:crossAx val="53257344"/>
        <c:crosses val="autoZero"/>
        <c:crossBetween val="between"/>
      </c:valAx>
    </c:plotArea>
    <c:plotVisOnly val="1"/>
    <c:dispBlanksAs val="gap"/>
  </c:chart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3600" b="1"/>
                </a:pPr>
                <a:endParaRPr lang="es-AR"/>
              </a:p>
            </c:txPr>
            <c:showVal val="1"/>
          </c:dLbls>
          <c:cat>
            <c:strRef>
              <c:f>Hoja1!$M$17:$O$17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Hoja1!$M$19:$O$19</c:f>
              <c:numCache>
                <c:formatCode>0.00</c:formatCode>
                <c:ptCount val="3"/>
                <c:pt idx="0">
                  <c:v>52.069999999999993</c:v>
                </c:pt>
                <c:pt idx="1">
                  <c:v>78.599999999999994</c:v>
                </c:pt>
                <c:pt idx="2">
                  <c:v>79.639999999999986</c:v>
                </c:pt>
              </c:numCache>
            </c:numRef>
          </c:val>
        </c:ser>
        <c:overlap val="100"/>
        <c:axId val="53545600"/>
        <c:axId val="39342464"/>
      </c:barChart>
      <c:catAx>
        <c:axId val="53545600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342464"/>
        <c:crosses val="autoZero"/>
        <c:auto val="1"/>
        <c:lblAlgn val="ctr"/>
        <c:lblOffset val="100"/>
      </c:catAx>
      <c:valAx>
        <c:axId val="39342464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53545600"/>
        <c:crosses val="autoZero"/>
        <c:crossBetween val="between"/>
      </c:valAx>
    </c:plotArea>
    <c:plotVisOnly val="1"/>
    <c:dispBlanksAs val="gap"/>
  </c:chart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rgbClr val="EEECE1">
                <a:lumMod val="50000"/>
              </a:srgbClr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/>
                </a:pPr>
                <a:endParaRPr lang="es-AR"/>
              </a:p>
            </c:txPr>
            <c:showVal val="1"/>
          </c:dLbls>
          <c:cat>
            <c:strRef>
              <c:f>Hoja1!$M$17:$O$17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Hoja1!$M$20:$O$20</c:f>
              <c:numCache>
                <c:formatCode>0.00</c:formatCode>
                <c:ptCount val="3"/>
                <c:pt idx="0">
                  <c:v>78.915999999999997</c:v>
                </c:pt>
                <c:pt idx="1">
                  <c:v>106.586</c:v>
                </c:pt>
                <c:pt idx="2">
                  <c:v>109.506</c:v>
                </c:pt>
              </c:numCache>
            </c:numRef>
          </c:val>
        </c:ser>
        <c:overlap val="100"/>
        <c:axId val="39977728"/>
        <c:axId val="39979264"/>
      </c:barChart>
      <c:catAx>
        <c:axId val="39977728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979264"/>
        <c:crosses val="autoZero"/>
        <c:auto val="1"/>
        <c:lblAlgn val="ctr"/>
        <c:lblOffset val="100"/>
      </c:catAx>
      <c:valAx>
        <c:axId val="39979264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977728"/>
        <c:crosses val="autoZero"/>
        <c:crossBetween val="between"/>
      </c:valAx>
    </c:plotArea>
    <c:plotVisOnly val="1"/>
    <c:dispBlanksAs val="gap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AR"/>
  <c:chart>
    <c:plotArea>
      <c:layout/>
      <c:barChart>
        <c:barDir val="col"/>
        <c:grouping val="stacked"/>
        <c:ser>
          <c:idx val="0"/>
          <c:order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14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</c:ser>
        <c:overlap val="100"/>
        <c:axId val="55907456"/>
        <c:axId val="55908992"/>
      </c:barChart>
      <c:catAx>
        <c:axId val="5590745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 b="1"/>
            </a:pPr>
            <a:endParaRPr lang="es-AR"/>
          </a:p>
        </c:txPr>
        <c:crossAx val="55908992"/>
        <c:crosses val="autoZero"/>
        <c:auto val="1"/>
        <c:lblAlgn val="ctr"/>
        <c:lblOffset val="100"/>
      </c:catAx>
      <c:valAx>
        <c:axId val="5590899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5590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3200" b="1"/>
                </a:pPr>
                <a:endParaRPr lang="es-AR"/>
              </a:p>
            </c:txPr>
            <c:showVal val="1"/>
          </c:dLbls>
          <c:cat>
            <c:strRef>
              <c:f>Hoja1!$M$17:$O$17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Hoja1!$M$21:$O$21</c:f>
              <c:numCache>
                <c:formatCode>0.00</c:formatCode>
                <c:ptCount val="3"/>
                <c:pt idx="0">
                  <c:v>89.32</c:v>
                </c:pt>
                <c:pt idx="1">
                  <c:v>117.21</c:v>
                </c:pt>
                <c:pt idx="2">
                  <c:v>120.97999999999999</c:v>
                </c:pt>
              </c:numCache>
            </c:numRef>
          </c:val>
        </c:ser>
        <c:overlap val="100"/>
        <c:axId val="53602944"/>
        <c:axId val="39580032"/>
      </c:barChart>
      <c:catAx>
        <c:axId val="53602944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580032"/>
        <c:crosses val="autoZero"/>
        <c:auto val="1"/>
        <c:lblAlgn val="ctr"/>
        <c:lblOffset val="100"/>
      </c:catAx>
      <c:valAx>
        <c:axId val="39580032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53602944"/>
        <c:crosses val="autoZero"/>
        <c:crossBetween val="between"/>
      </c:valAx>
    </c:plotArea>
    <c:plotVisOnly val="1"/>
    <c:dispBlanksAs val="gap"/>
  </c:chart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3200" b="1"/>
                </a:pPr>
                <a:endParaRPr lang="es-AR"/>
              </a:p>
            </c:txPr>
            <c:showVal val="1"/>
          </c:dLbls>
          <c:cat>
            <c:strRef>
              <c:f>Hoja1!$M$17:$O$17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Hoja1!$M$22:$O$22</c:f>
              <c:numCache>
                <c:formatCode>0.00</c:formatCode>
                <c:ptCount val="3"/>
                <c:pt idx="0">
                  <c:v>96.67</c:v>
                </c:pt>
                <c:pt idx="1">
                  <c:v>125.08000000000001</c:v>
                </c:pt>
                <c:pt idx="2">
                  <c:v>129.25</c:v>
                </c:pt>
              </c:numCache>
            </c:numRef>
          </c:val>
        </c:ser>
        <c:overlap val="100"/>
        <c:axId val="39613184"/>
        <c:axId val="39614720"/>
      </c:barChart>
      <c:catAx>
        <c:axId val="39613184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614720"/>
        <c:crosses val="autoZero"/>
        <c:auto val="1"/>
        <c:lblAlgn val="ctr"/>
        <c:lblOffset val="100"/>
      </c:catAx>
      <c:valAx>
        <c:axId val="39614720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613184"/>
        <c:crosses val="autoZero"/>
        <c:crossBetween val="between"/>
      </c:valAx>
    </c:plotArea>
    <c:plotVisOnly val="1"/>
    <c:dispBlanksAs val="gap"/>
  </c:chart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3200" b="1"/>
                </a:pPr>
                <a:endParaRPr lang="es-AR"/>
              </a:p>
            </c:txPr>
            <c:showVal val="1"/>
          </c:dLbls>
          <c:cat>
            <c:strRef>
              <c:f>Hoja1!$M$17:$O$17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Hoja1!$M$23:$O$23</c:f>
              <c:numCache>
                <c:formatCode>0.00</c:formatCode>
                <c:ptCount val="3"/>
                <c:pt idx="0">
                  <c:v>104.22</c:v>
                </c:pt>
                <c:pt idx="1">
                  <c:v>132.82999999999998</c:v>
                </c:pt>
                <c:pt idx="2">
                  <c:v>137.51</c:v>
                </c:pt>
              </c:numCache>
            </c:numRef>
          </c:val>
        </c:ser>
        <c:overlap val="100"/>
        <c:axId val="54991488"/>
        <c:axId val="54997376"/>
      </c:barChart>
      <c:catAx>
        <c:axId val="54991488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54997376"/>
        <c:crosses val="autoZero"/>
        <c:auto val="1"/>
        <c:lblAlgn val="ctr"/>
        <c:lblOffset val="100"/>
      </c:catAx>
      <c:valAx>
        <c:axId val="54997376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54991488"/>
        <c:crosses val="autoZero"/>
        <c:crossBetween val="between"/>
      </c:valAx>
    </c:plotArea>
    <c:plotVisOnly val="1"/>
    <c:dispBlanksAs val="gap"/>
  </c:chart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chemeClr val="bg2">
                <a:lumMod val="25000"/>
              </a:schemeClr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Hoja1!$M$17:$O$17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Hoja1!$M$24:$O$24</c:f>
              <c:numCache>
                <c:formatCode>0.00</c:formatCode>
                <c:ptCount val="3"/>
                <c:pt idx="0">
                  <c:v>119.12</c:v>
                </c:pt>
                <c:pt idx="1">
                  <c:v>148.32</c:v>
                </c:pt>
                <c:pt idx="2">
                  <c:v>189.71</c:v>
                </c:pt>
              </c:numCache>
            </c:numRef>
          </c:val>
        </c:ser>
        <c:overlap val="100"/>
        <c:axId val="39670528"/>
        <c:axId val="39672064"/>
      </c:barChart>
      <c:catAx>
        <c:axId val="39670528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672064"/>
        <c:crosses val="autoZero"/>
        <c:auto val="1"/>
        <c:lblAlgn val="ctr"/>
        <c:lblOffset val="100"/>
      </c:catAx>
      <c:valAx>
        <c:axId val="39672064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670528"/>
        <c:crosses val="autoZero"/>
        <c:crossBetween val="between"/>
      </c:valAx>
    </c:plotArea>
    <c:plotVisOnly val="1"/>
    <c:dispBlanksAs val="gap"/>
  </c:chart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rgbClr val="1F4EAB"/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Hoja1!$M$17:$O$17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Hoja1!$M$25:$O$25</c:f>
              <c:numCache>
                <c:formatCode>0.00</c:formatCode>
                <c:ptCount val="3"/>
                <c:pt idx="0">
                  <c:v>126.57000000000001</c:v>
                </c:pt>
                <c:pt idx="1">
                  <c:v>156.07</c:v>
                </c:pt>
                <c:pt idx="2">
                  <c:v>201.22</c:v>
                </c:pt>
              </c:numCache>
            </c:numRef>
          </c:val>
        </c:ser>
        <c:overlap val="100"/>
        <c:axId val="54266880"/>
        <c:axId val="39711104"/>
      </c:barChart>
      <c:catAx>
        <c:axId val="54266880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711104"/>
        <c:crosses val="autoZero"/>
        <c:auto val="1"/>
        <c:lblAlgn val="ctr"/>
        <c:lblOffset val="100"/>
      </c:catAx>
      <c:valAx>
        <c:axId val="39711104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54266880"/>
        <c:crosses val="autoZero"/>
        <c:crossBetween val="between"/>
      </c:valAx>
    </c:plotArea>
    <c:plotVisOnly val="1"/>
    <c:dispBlanksAs val="gap"/>
  </c:chart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rgbClr val="FFC000"/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/>
                </a:pPr>
                <a:endParaRPr lang="es-AR"/>
              </a:p>
            </c:txPr>
            <c:showVal val="1"/>
          </c:dLbls>
          <c:cat>
            <c:strRef>
              <c:f>Hoja1!$M$17:$O$17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Hoja1!$M$26:$O$26</c:f>
              <c:numCache>
                <c:formatCode>0.00</c:formatCode>
                <c:ptCount val="3"/>
                <c:pt idx="0">
                  <c:v>134.01999999999998</c:v>
                </c:pt>
                <c:pt idx="1">
                  <c:v>163.82</c:v>
                </c:pt>
                <c:pt idx="2">
                  <c:v>212.74</c:v>
                </c:pt>
              </c:numCache>
            </c:numRef>
          </c:val>
        </c:ser>
        <c:overlap val="100"/>
        <c:axId val="39790080"/>
        <c:axId val="39791616"/>
      </c:barChart>
      <c:catAx>
        <c:axId val="39790080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791616"/>
        <c:crosses val="autoZero"/>
        <c:auto val="1"/>
        <c:lblAlgn val="ctr"/>
        <c:lblOffset val="100"/>
      </c:catAx>
      <c:valAx>
        <c:axId val="39791616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790080"/>
        <c:crosses val="autoZero"/>
        <c:crossBetween val="between"/>
      </c:valAx>
    </c:plotArea>
    <c:plotVisOnly val="1"/>
    <c:dispBlanksAs val="gap"/>
  </c:chart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rgbClr val="00B050"/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/>
                </a:pPr>
                <a:endParaRPr lang="es-AR"/>
              </a:p>
            </c:txPr>
            <c:showVal val="1"/>
          </c:dLbls>
          <c:cat>
            <c:strRef>
              <c:f>Hoja1!$M$17:$O$17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Hoja1!$M$27:$O$27</c:f>
              <c:numCache>
                <c:formatCode>0.00</c:formatCode>
                <c:ptCount val="3"/>
                <c:pt idx="0">
                  <c:v>141.47</c:v>
                </c:pt>
                <c:pt idx="1">
                  <c:v>171.57</c:v>
                </c:pt>
                <c:pt idx="2">
                  <c:v>275.76</c:v>
                </c:pt>
              </c:numCache>
            </c:numRef>
          </c:val>
        </c:ser>
        <c:overlap val="100"/>
        <c:axId val="39852672"/>
        <c:axId val="39854464"/>
      </c:barChart>
      <c:catAx>
        <c:axId val="39852672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854464"/>
        <c:crosses val="autoZero"/>
        <c:auto val="1"/>
        <c:lblAlgn val="ctr"/>
        <c:lblOffset val="100"/>
      </c:catAx>
      <c:valAx>
        <c:axId val="39854464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852672"/>
        <c:crosses val="autoZero"/>
        <c:crossBetween val="between"/>
      </c:valAx>
    </c:plotArea>
    <c:plotVisOnly val="1"/>
    <c:dispBlanksAs val="gap"/>
  </c:chart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6.46314621946288E-2"/>
          <c:y val="2.242239892730221E-2"/>
          <c:w val="0.91339544394531114"/>
          <c:h val="0.90329070275572143"/>
        </c:manualLayout>
      </c:layout>
      <c:barChart>
        <c:barDir val="col"/>
        <c:grouping val="stacked"/>
        <c:ser>
          <c:idx val="0"/>
          <c:order val="0"/>
          <c:spPr>
            <a:gradFill flip="none" rotWithShape="1">
              <a:gsLst>
                <a:gs pos="0">
                  <a:srgbClr val="000082"/>
                </a:gs>
                <a:gs pos="30000">
                  <a:srgbClr val="66008F"/>
                </a:gs>
                <a:gs pos="64999">
                  <a:srgbClr val="BA0066"/>
                </a:gs>
                <a:gs pos="89999">
                  <a:srgbClr val="FF0000"/>
                </a:gs>
                <a:gs pos="100000">
                  <a:srgbClr val="FF8200"/>
                </a:gs>
              </a:gsLst>
              <a:path path="shape">
                <a:fillToRect l="50000" t="50000" r="50000" b="50000"/>
              </a:path>
              <a:tileRect/>
            </a:gra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Hoja1!$M$17:$O$17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Hoja1!$M$28:$O$28</c:f>
              <c:numCache>
                <c:formatCode>0.00</c:formatCode>
                <c:ptCount val="3"/>
                <c:pt idx="0">
                  <c:v>186.17000000000002</c:v>
                </c:pt>
                <c:pt idx="1">
                  <c:v>218.04999999999998</c:v>
                </c:pt>
                <c:pt idx="2">
                  <c:v>366.9</c:v>
                </c:pt>
              </c:numCache>
            </c:numRef>
          </c:val>
        </c:ser>
        <c:overlap val="100"/>
        <c:axId val="39523840"/>
        <c:axId val="39525376"/>
      </c:barChart>
      <c:catAx>
        <c:axId val="39523840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525376"/>
        <c:crosses val="autoZero"/>
        <c:auto val="1"/>
        <c:lblAlgn val="ctr"/>
        <c:lblOffset val="100"/>
      </c:catAx>
      <c:valAx>
        <c:axId val="39525376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523840"/>
        <c:crosses val="autoZero"/>
        <c:crossBetween val="between"/>
      </c:valAx>
    </c:plotArea>
    <c:plotVisOnly val="1"/>
    <c:dispBlanksAs val="gap"/>
  </c:chart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gradFill>
              <a:gsLst>
                <a:gs pos="0">
                  <a:srgbClr val="000000"/>
                </a:gs>
                <a:gs pos="39999">
                  <a:srgbClr val="0A128C"/>
                </a:gs>
                <a:gs pos="70000">
                  <a:srgbClr val="181CC7"/>
                </a:gs>
                <a:gs pos="88000">
                  <a:srgbClr val="7005D4"/>
                </a:gs>
                <a:gs pos="100000">
                  <a:srgbClr val="8C3D91"/>
                </a:gs>
              </a:gsLst>
              <a:lin ang="5400000" scaled="0"/>
            </a:gra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Hoja1!$M$17:$O$17</c:f>
              <c:strCache>
                <c:ptCount val="3"/>
                <c:pt idx="0">
                  <c:v>DIC. 07</c:v>
                </c:pt>
                <c:pt idx="1">
                  <c:v>AGO. 08</c:v>
                </c:pt>
                <c:pt idx="2">
                  <c:v>OCT. 08</c:v>
                </c:pt>
              </c:strCache>
            </c:strRef>
          </c:cat>
          <c:val>
            <c:numRef>
              <c:f>Hoja1!$M$29:$O$29</c:f>
              <c:numCache>
                <c:formatCode>0.00</c:formatCode>
                <c:ptCount val="3"/>
                <c:pt idx="0">
                  <c:v>253.22</c:v>
                </c:pt>
                <c:pt idx="1">
                  <c:v>287.77</c:v>
                </c:pt>
                <c:pt idx="2">
                  <c:v>706.96</c:v>
                </c:pt>
              </c:numCache>
            </c:numRef>
          </c:val>
        </c:ser>
        <c:overlap val="100"/>
        <c:axId val="39565952"/>
        <c:axId val="53563776"/>
      </c:barChart>
      <c:catAx>
        <c:axId val="39565952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53563776"/>
        <c:crosses val="autoZero"/>
        <c:auto val="1"/>
        <c:lblAlgn val="ctr"/>
        <c:lblOffset val="100"/>
      </c:catAx>
      <c:valAx>
        <c:axId val="53563776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565952"/>
        <c:crosses val="autoZero"/>
        <c:crossBetween val="between"/>
      </c:valAx>
    </c:plotArea>
    <c:plotVisOnly val="1"/>
    <c:dispBlanksAs val="gap"/>
  </c:chart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7.6316389748081692E-2"/>
          <c:y val="2.3165563908366202E-2"/>
          <c:w val="0.90868776711681032"/>
          <c:h val="0.88064087855715789"/>
        </c:manualLayout>
      </c:layout>
      <c:barChart>
        <c:barDir val="col"/>
        <c:grouping val="clustered"/>
        <c:ser>
          <c:idx val="0"/>
          <c:order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_tradnl" sz="44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dLblPos val="ctr"/>
            <c:showVal val="1"/>
          </c:dLbls>
          <c:cat>
            <c:numRef>
              <c:f>'GRAFICOS T1RE'!$B$18:$C$18</c:f>
              <c:numCache>
                <c:formatCode>mmm\-yy</c:formatCode>
                <c:ptCount val="2"/>
                <c:pt idx="0">
                  <c:v>39417</c:v>
                </c:pt>
                <c:pt idx="1">
                  <c:v>39722</c:v>
                </c:pt>
              </c:numCache>
            </c:numRef>
          </c:cat>
          <c:val>
            <c:numRef>
              <c:f>'GRAFICOS T1RE'!$B$19:$C$19</c:f>
              <c:numCache>
                <c:formatCode>General</c:formatCode>
                <c:ptCount val="2"/>
                <c:pt idx="0">
                  <c:v>0.14449999999999999</c:v>
                </c:pt>
                <c:pt idx="1">
                  <c:v>0.1988</c:v>
                </c:pt>
              </c:numCache>
            </c:numRef>
          </c:val>
        </c:ser>
        <c:dLbls>
          <c:showVal val="1"/>
        </c:dLbls>
        <c:axId val="50651520"/>
        <c:axId val="50653056"/>
      </c:barChart>
      <c:dateAx>
        <c:axId val="50651520"/>
        <c:scaling>
          <c:orientation val="minMax"/>
          <c:max val="39448"/>
          <c:min val="39083"/>
        </c:scaling>
        <c:delete val="1"/>
        <c:axPos val="b"/>
        <c:numFmt formatCode="mmm\-yy" sourceLinked="1"/>
        <c:tickLblPos val="nextTo"/>
        <c:crossAx val="50653056"/>
        <c:crosses val="autoZero"/>
        <c:auto val="1"/>
        <c:lblOffset val="100"/>
      </c:dateAx>
      <c:valAx>
        <c:axId val="5065305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s-ES_tradnl"/>
            </a:pPr>
            <a:endParaRPr lang="es-AR"/>
          </a:p>
        </c:txPr>
        <c:crossAx val="50651520"/>
        <c:crosses val="autoZero"/>
        <c:crossBetween val="between"/>
      </c:valAx>
    </c:plotArea>
    <c:plotVisOnly val="1"/>
    <c:dispBlanksAs val="gap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AR"/>
  <c:chart>
    <c:plotArea>
      <c:layout/>
      <c:barChart>
        <c:barDir val="col"/>
        <c:grouping val="stacked"/>
        <c:ser>
          <c:idx val="0"/>
          <c:order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14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</c:ser>
        <c:overlap val="100"/>
        <c:axId val="55945088"/>
        <c:axId val="55946624"/>
      </c:barChart>
      <c:catAx>
        <c:axId val="5594508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 b="1"/>
            </a:pPr>
            <a:endParaRPr lang="es-AR"/>
          </a:p>
        </c:txPr>
        <c:crossAx val="55946624"/>
        <c:crosses val="autoZero"/>
        <c:auto val="1"/>
        <c:lblAlgn val="ctr"/>
        <c:lblOffset val="100"/>
      </c:catAx>
      <c:valAx>
        <c:axId val="55946624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55945088"/>
        <c:crosses val="autoZero"/>
        <c:crossBetween val="between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clustered"/>
        <c:ser>
          <c:idx val="0"/>
          <c:order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_tradnl" sz="54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dLblPos val="ctr"/>
            <c:showVal val="1"/>
          </c:dLbls>
          <c:cat>
            <c:numRef>
              <c:f>'GRAFICOS T1RE'!$B$22:$C$22</c:f>
              <c:numCache>
                <c:formatCode>mmm\-yy</c:formatCode>
                <c:ptCount val="2"/>
                <c:pt idx="0">
                  <c:v>39417</c:v>
                </c:pt>
                <c:pt idx="1">
                  <c:v>39722</c:v>
                </c:pt>
              </c:numCache>
            </c:numRef>
          </c:cat>
          <c:val>
            <c:numRef>
              <c:f>'GRAFICOS T1RE'!$B$23:$C$23</c:f>
              <c:numCache>
                <c:formatCode>General</c:formatCode>
                <c:ptCount val="2"/>
                <c:pt idx="0">
                  <c:v>9.08</c:v>
                </c:pt>
                <c:pt idx="1">
                  <c:v>10.44</c:v>
                </c:pt>
              </c:numCache>
            </c:numRef>
          </c:val>
        </c:ser>
        <c:dLbls>
          <c:showVal val="1"/>
        </c:dLbls>
        <c:axId val="40454400"/>
        <c:axId val="40460288"/>
      </c:barChart>
      <c:catAx>
        <c:axId val="40454400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_tradnl" sz="1410" b="1" i="0" baseline="0"/>
            </a:pPr>
            <a:endParaRPr lang="es-AR"/>
          </a:p>
        </c:txPr>
        <c:crossAx val="40460288"/>
        <c:crosses val="autoZero"/>
        <c:lblAlgn val="ctr"/>
        <c:lblOffset val="100"/>
        <c:tickLblSkip val="1"/>
        <c:tickMarkSkip val="1"/>
      </c:catAx>
      <c:valAx>
        <c:axId val="4046028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s-ES_tradnl"/>
            </a:pPr>
            <a:endParaRPr lang="es-AR"/>
          </a:p>
        </c:txPr>
        <c:crossAx val="40454400"/>
        <c:crosses val="autoZero"/>
        <c:crossBetween val="between"/>
      </c:valAx>
    </c:plotArea>
    <c:plotVisOnly val="1"/>
    <c:dispBlanksAs val="gap"/>
  </c:chart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clustered"/>
        <c:ser>
          <c:idx val="0"/>
          <c:order val="0"/>
          <c:tx>
            <c:strRef>
              <c:f>'GRAFICOS T1RE'!$A$29</c:f>
              <c:strCache>
                <c:ptCount val="1"/>
                <c:pt idx="0">
                  <c:v>2006</c:v>
                </c:pt>
              </c:strCache>
            </c:strRef>
          </c:tx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lang="es-ES_tradnl" sz="2400" b="1">
                      <a:solidFill>
                        <a:schemeClr val="bg1"/>
                      </a:solidFill>
                    </a:defRPr>
                  </a:pPr>
                  <a:endParaRPr lang="es-AR"/>
                </a:p>
              </c:txPr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lang="es-ES_tradnl" sz="2400" b="1">
                      <a:solidFill>
                        <a:schemeClr val="bg1"/>
                      </a:solidFill>
                    </a:defRPr>
                  </a:pPr>
                  <a:endParaRPr lang="es-AR"/>
                </a:p>
              </c:txP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_tradnl" sz="11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dLblPos val="ctr"/>
            <c:showVal val="1"/>
          </c:dLbls>
          <c:cat>
            <c:strRef>
              <c:f>'GRAFICOS T1RE'!$B$28:$D$28</c:f>
              <c:strCache>
                <c:ptCount val="3"/>
                <c:pt idx="0">
                  <c:v>MONOFASICO AEREO</c:v>
                </c:pt>
                <c:pt idx="1">
                  <c:v>TRIFASICO AEREO</c:v>
                </c:pt>
                <c:pt idx="2">
                  <c:v>RECONEXIONES</c:v>
                </c:pt>
              </c:strCache>
            </c:strRef>
          </c:cat>
          <c:val>
            <c:numRef>
              <c:f>'GRAFICOS T1RE'!$B$29:$D$29</c:f>
              <c:numCache>
                <c:formatCode>General</c:formatCode>
                <c:ptCount val="3"/>
                <c:pt idx="0">
                  <c:v>64.209999999999994</c:v>
                </c:pt>
                <c:pt idx="1">
                  <c:v>195.41</c:v>
                </c:pt>
                <c:pt idx="2">
                  <c:v>10.36</c:v>
                </c:pt>
              </c:numCache>
            </c:numRef>
          </c:val>
        </c:ser>
        <c:ser>
          <c:idx val="1"/>
          <c:order val="1"/>
          <c:tx>
            <c:strRef>
              <c:f>'GRAFICOS T1RE'!$A$30</c:f>
              <c:strCache>
                <c:ptCount val="1"/>
                <c:pt idx="0">
                  <c:v>2008</c:v>
                </c:pt>
              </c:strCache>
            </c:strRef>
          </c:tx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lang="es-ES_tradnl" sz="2800" b="1">
                      <a:solidFill>
                        <a:schemeClr val="bg1"/>
                      </a:solidFill>
                    </a:defRPr>
                  </a:pPr>
                  <a:endParaRPr lang="es-AR"/>
                </a:p>
              </c:txPr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lang="es-ES_tradnl" sz="1200" b="1">
                      <a:solidFill>
                        <a:schemeClr val="bg1"/>
                      </a:solidFill>
                    </a:defRPr>
                  </a:pPr>
                  <a:endParaRPr lang="es-AR"/>
                </a:p>
              </c:txP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_tradnl" sz="20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dLblPos val="ctr"/>
            <c:showVal val="1"/>
          </c:dLbls>
          <c:cat>
            <c:strRef>
              <c:f>'GRAFICOS T1RE'!$B$28:$D$28</c:f>
              <c:strCache>
                <c:ptCount val="3"/>
                <c:pt idx="0">
                  <c:v>MONOFASICO AEREO</c:v>
                </c:pt>
                <c:pt idx="1">
                  <c:v>TRIFASICO AEREO</c:v>
                </c:pt>
                <c:pt idx="2">
                  <c:v>RECONEXIONES</c:v>
                </c:pt>
              </c:strCache>
            </c:strRef>
          </c:cat>
          <c:val>
            <c:numRef>
              <c:f>'GRAFICOS T1RE'!$B$30:$D$30</c:f>
              <c:numCache>
                <c:formatCode>General</c:formatCode>
                <c:ptCount val="3"/>
                <c:pt idx="0">
                  <c:v>75</c:v>
                </c:pt>
                <c:pt idx="1">
                  <c:v>228.28</c:v>
                </c:pt>
                <c:pt idx="2">
                  <c:v>10.77</c:v>
                </c:pt>
              </c:numCache>
            </c:numRef>
          </c:val>
        </c:ser>
        <c:dLbls>
          <c:showVal val="1"/>
        </c:dLbls>
        <c:axId val="39937152"/>
        <c:axId val="39938688"/>
      </c:barChart>
      <c:catAx>
        <c:axId val="3993715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_tradnl" sz="1600" b="1"/>
            </a:pPr>
            <a:endParaRPr lang="es-AR"/>
          </a:p>
        </c:txPr>
        <c:crossAx val="39938688"/>
        <c:crosses val="autoZero"/>
        <c:auto val="1"/>
        <c:lblAlgn val="ctr"/>
        <c:lblOffset val="100"/>
      </c:catAx>
      <c:valAx>
        <c:axId val="3993868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s-ES_tradnl"/>
            </a:pPr>
            <a:endParaRPr lang="es-AR"/>
          </a:p>
        </c:txPr>
        <c:crossAx val="39937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063459570112584"/>
          <c:y val="0.46238244514106586"/>
          <c:w val="5.015353121801433E-2"/>
          <c:h val="7.5235109717868343E-2"/>
        </c:manualLayout>
      </c:layout>
      <c:txPr>
        <a:bodyPr/>
        <a:lstStyle/>
        <a:p>
          <a:pPr>
            <a:defRPr lang="es-ES_tradnl"/>
          </a:pPr>
          <a:endParaRPr lang="es-AR"/>
        </a:p>
      </c:txPr>
    </c:legend>
    <c:plotVisOnly val="1"/>
    <c:dispBlanksAs val="gap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AR"/>
  <c:chart>
    <c:plotArea>
      <c:layout/>
      <c:barChart>
        <c:barDir val="col"/>
        <c:grouping val="stacked"/>
        <c:ser>
          <c:idx val="0"/>
          <c:order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12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</c:ser>
        <c:overlap val="100"/>
        <c:axId val="55958144"/>
        <c:axId val="55988608"/>
      </c:barChart>
      <c:catAx>
        <c:axId val="5595814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 b="1"/>
            </a:pPr>
            <a:endParaRPr lang="es-AR"/>
          </a:p>
        </c:txPr>
        <c:crossAx val="55988608"/>
        <c:crosses val="autoZero"/>
        <c:auto val="1"/>
        <c:lblAlgn val="ctr"/>
        <c:lblOffset val="100"/>
      </c:catAx>
      <c:valAx>
        <c:axId val="5598860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55958144"/>
        <c:crosses val="autoZero"/>
        <c:crossBetween val="between"/>
      </c:valAx>
    </c:plotArea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>
        <c:manualLayout>
          <c:layoutTarget val="inner"/>
          <c:xMode val="edge"/>
          <c:yMode val="edge"/>
          <c:x val="5.4572192918563793E-2"/>
          <c:y val="2.3165563908366205E-2"/>
          <c:w val="0.93314316317650581"/>
          <c:h val="0.9536688721832679"/>
        </c:manualLayout>
      </c:layout>
      <c:barChart>
        <c:barDir val="col"/>
        <c:grouping val="stacked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sz="4400" b="1">
                        <a:solidFill>
                          <a:schemeClr val="bg1"/>
                        </a:solidFill>
                      </a:rPr>
                      <a:t>0,2364</a:t>
                    </a:r>
                  </a:p>
                </c:rich>
              </c:tx>
            </c:dLbl>
            <c:dLbl>
              <c:idx val="1"/>
              <c:layout>
                <c:manualLayout>
                  <c:x val="0"/>
                  <c:y val="-0.11475843999062216"/>
                </c:manualLayout>
              </c:layout>
              <c:tx>
                <c:rich>
                  <a:bodyPr/>
                  <a:lstStyle/>
                  <a:p>
                    <a:r>
                      <a:rPr lang="en-US" sz="4400" b="1">
                        <a:solidFill>
                          <a:schemeClr val="bg1"/>
                        </a:solidFill>
                      </a:rPr>
                      <a:t>0,0949</a:t>
                    </a:r>
                  </a:p>
                </c:rich>
              </c:tx>
              <c:dLblPos val="ctr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4400"/>
                </a:pPr>
                <a:endParaRPr lang="es-AR"/>
              </a:p>
            </c:txPr>
            <c:showVal val="1"/>
          </c:dLbls>
        </c:ser>
        <c:overlap val="100"/>
        <c:axId val="54285824"/>
        <c:axId val="54287360"/>
      </c:barChart>
      <c:catAx>
        <c:axId val="54285824"/>
        <c:scaling>
          <c:orientation val="minMax"/>
        </c:scaling>
        <c:delete val="1"/>
        <c:axPos val="b"/>
        <c:tickLblPos val="nextTo"/>
        <c:crossAx val="54287360"/>
        <c:crosses val="autoZero"/>
        <c:auto val="1"/>
        <c:lblAlgn val="ctr"/>
        <c:lblOffset val="100"/>
      </c:catAx>
      <c:valAx>
        <c:axId val="5428736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54285824"/>
        <c:crosses val="autoZero"/>
        <c:crossBetween val="between"/>
      </c:valAx>
    </c:plotArea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gradFill>
              <a:gsLst>
                <a:gs pos="0">
                  <a:schemeClr val="tx1">
                    <a:lumMod val="75000"/>
                    <a:lumOff val="25000"/>
                  </a:scheme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5400000" scaled="0"/>
            </a:gra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ysClr val="windowText" lastClr="000000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Hoja1!$M$4:$O$4</c:f>
              <c:numCache>
                <c:formatCode>0.00</c:formatCode>
                <c:ptCount val="3"/>
                <c:pt idx="0">
                  <c:v>28.61</c:v>
                </c:pt>
                <c:pt idx="1">
                  <c:v>31.040000000000003</c:v>
                </c:pt>
                <c:pt idx="2">
                  <c:v>32.04</c:v>
                </c:pt>
              </c:numCache>
            </c:numRef>
          </c:val>
        </c:ser>
        <c:overlap val="100"/>
        <c:axId val="39044224"/>
        <c:axId val="39045760"/>
      </c:barChart>
      <c:catAx>
        <c:axId val="39044224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045760"/>
        <c:crosses val="autoZero"/>
        <c:auto val="1"/>
        <c:lblAlgn val="ctr"/>
        <c:lblOffset val="100"/>
      </c:catAx>
      <c:valAx>
        <c:axId val="39045760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39044224"/>
        <c:crosses val="autoZero"/>
        <c:crossBetween val="between"/>
      </c:valAx>
    </c:plotArea>
    <c:plotVisOnly val="1"/>
    <c:dispBlanksAs val="gap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varyColors val="1"/>
        <c:ser>
          <c:idx val="0"/>
          <c:order val="0"/>
          <c:spPr>
            <a:solidFill>
              <a:srgbClr val="FF0000"/>
            </a:solidFill>
          </c:spPr>
          <c:dPt>
            <c:idx val="0"/>
          </c:dPt>
          <c:dPt>
            <c:idx val="1"/>
          </c:dPt>
          <c:dPt>
            <c:idx val="2"/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lang="es-ES" sz="2800" b="1"/>
                </a:pPr>
                <a:endParaRPr lang="es-AR"/>
              </a:p>
            </c:txPr>
            <c:showVal val="1"/>
          </c:dLbls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Hoja1!$M$5:$O$5</c:f>
              <c:numCache>
                <c:formatCode>0.00</c:formatCode>
                <c:ptCount val="3"/>
                <c:pt idx="0">
                  <c:v>72.38</c:v>
                </c:pt>
                <c:pt idx="1">
                  <c:v>87.56</c:v>
                </c:pt>
                <c:pt idx="2">
                  <c:v>90.022000000000006</c:v>
                </c:pt>
              </c:numCache>
            </c:numRef>
          </c:val>
        </c:ser>
        <c:overlap val="100"/>
        <c:axId val="50998272"/>
        <c:axId val="50615040"/>
      </c:barChart>
      <c:catAx>
        <c:axId val="50998272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50615040"/>
        <c:crosses val="autoZero"/>
        <c:auto val="1"/>
        <c:lblAlgn val="ctr"/>
        <c:lblOffset val="100"/>
      </c:catAx>
      <c:valAx>
        <c:axId val="50615040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50998272"/>
        <c:crosses val="autoZero"/>
        <c:crossBetween val="between"/>
      </c:valAx>
    </c:plotArea>
    <c:plotVisOnly val="1"/>
    <c:dispBlanksAs val="gap"/>
  </c:chart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rgbClr val="00B050"/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Hoja1!$M$6:$O$6</c:f>
              <c:numCache>
                <c:formatCode>0.00</c:formatCode>
                <c:ptCount val="3"/>
                <c:pt idx="0">
                  <c:v>88.72</c:v>
                </c:pt>
                <c:pt idx="1">
                  <c:v>107.44999999999999</c:v>
                </c:pt>
                <c:pt idx="2">
                  <c:v>110.51499999999999</c:v>
                </c:pt>
              </c:numCache>
            </c:numRef>
          </c:val>
        </c:ser>
        <c:overlap val="100"/>
        <c:axId val="51267840"/>
        <c:axId val="39362560"/>
      </c:barChart>
      <c:catAx>
        <c:axId val="51267840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9362560"/>
        <c:crosses val="autoZero"/>
        <c:auto val="1"/>
        <c:lblAlgn val="ctr"/>
        <c:lblOffset val="100"/>
      </c:catAx>
      <c:valAx>
        <c:axId val="39362560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51267840"/>
        <c:crosses val="autoZero"/>
        <c:crossBetween val="between"/>
      </c:valAx>
    </c:plotArea>
    <c:plotVisOnly val="1"/>
    <c:dispBlanksAs val="gap"/>
  </c:chart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AR"/>
  <c:chart>
    <c:plotArea>
      <c:layout/>
      <c:barChart>
        <c:barDir val="col"/>
        <c:grouping val="stacked"/>
        <c:ser>
          <c:idx val="0"/>
          <c:order val="0"/>
          <c:spPr>
            <a:solidFill>
              <a:srgbClr val="00B0F0"/>
            </a:solidFill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2800" b="1">
                    <a:solidFill>
                      <a:schemeClr val="bg1"/>
                    </a:solidFill>
                  </a:defRPr>
                </a:pPr>
                <a:endParaRPr lang="es-AR"/>
              </a:p>
            </c:txPr>
            <c:showVal val="1"/>
          </c:dLbls>
          <c:cat>
            <c:strRef>
              <c:f>Hoja1!$M$3:$O$3</c:f>
              <c:strCache>
                <c:ptCount val="3"/>
                <c:pt idx="0">
                  <c:v>DIC. 07 </c:v>
                </c:pt>
                <c:pt idx="1">
                  <c:v>AGO. 08 </c:v>
                </c:pt>
                <c:pt idx="2">
                  <c:v>OCT. 08 </c:v>
                </c:pt>
              </c:strCache>
            </c:strRef>
          </c:cat>
          <c:val>
            <c:numRef>
              <c:f>Hoja1!$M$8:$O$8</c:f>
              <c:numCache>
                <c:formatCode>0.00</c:formatCode>
                <c:ptCount val="3"/>
                <c:pt idx="0">
                  <c:v>115.755</c:v>
                </c:pt>
                <c:pt idx="1">
                  <c:v>144.21499999999997</c:v>
                </c:pt>
                <c:pt idx="2">
                  <c:v>148.22499999999999</c:v>
                </c:pt>
              </c:numCache>
            </c:numRef>
          </c:val>
        </c:ser>
        <c:overlap val="100"/>
        <c:axId val="51185920"/>
        <c:axId val="33599488"/>
      </c:barChart>
      <c:catAx>
        <c:axId val="51185920"/>
        <c:scaling>
          <c:orientation val="minMax"/>
        </c:scaling>
        <c:axPos val="b"/>
        <c:numFmt formatCode="mmm\-yy" sourceLinked="1"/>
        <c:tickLblPos val="nextTo"/>
        <c:txPr>
          <a:bodyPr/>
          <a:lstStyle/>
          <a:p>
            <a:pPr>
              <a:defRPr lang="es-ES" sz="1200" b="1"/>
            </a:pPr>
            <a:endParaRPr lang="es-AR"/>
          </a:p>
        </c:txPr>
        <c:crossAx val="33599488"/>
        <c:crosses val="autoZero"/>
        <c:auto val="1"/>
        <c:lblAlgn val="ctr"/>
        <c:lblOffset val="100"/>
      </c:catAx>
      <c:valAx>
        <c:axId val="33599488"/>
        <c:scaling>
          <c:orientation val="minMax"/>
        </c:scaling>
        <c:axPos val="l"/>
        <c:majorGridlines/>
        <c:numFmt formatCode="0.00" sourceLinked="1"/>
        <c:tickLblPos val="nextTo"/>
        <c:txPr>
          <a:bodyPr/>
          <a:lstStyle/>
          <a:p>
            <a:pPr>
              <a:defRPr lang="es-ES"/>
            </a:pPr>
            <a:endParaRPr lang="es-AR"/>
          </a:p>
        </c:txPr>
        <c:crossAx val="51185920"/>
        <c:crosses val="autoZero"/>
        <c:crossBetween val="between"/>
      </c:valAx>
    </c:plotArea>
    <c:plotVisOnly val="1"/>
    <c:dispBlanksAs val="gap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4.bin"/></Relationships>
</file>

<file path=xl/chart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5.bin"/></Relationships>
</file>

<file path=xl/chart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6.bin"/></Relationships>
</file>

<file path=xl/chart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7.bin"/></Relationships>
</file>

<file path=xl/chart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8.bin"/></Relationships>
</file>

<file path=xl/chart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9.bin"/></Relationships>
</file>

<file path=xl/chart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0.bin"/></Relationships>
</file>

<file path=xl/chart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1.bin"/></Relationships>
</file>

<file path=xl/chart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2.bin"/></Relationships>
</file>

<file path=xl/chart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23.bin"/></Relationships>
</file>

<file path=xl/chart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24.bin"/></Relationships>
</file>

<file path=xl/chart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25.bin"/></Relationships>
</file>

<file path=xl/chart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26.bin"/></Relationships>
</file>

<file path=xl/chart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27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28.bin"/></Relationships>
</file>

<file path=xl/chart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29.bin"/></Relationships>
</file>

<file path=xl/chart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30.bin"/></Relationships>
</file>

<file path=xl/chart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chart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chart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chart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0866141732283472" right="0.70866141732283472" top="0.83" bottom="0.31496062992125984" header="0.31496062992125984" footer="0.31496062992125984"/>
  <pageSetup orientation="landscape" r:id="rId1"/>
  <headerFooter>
    <oddHeader>&amp;L&amp;G</oddHeader>
  </headerFooter>
  <drawing r:id="rId2"/>
  <legacyDrawingHF r:id="rId3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0866141732283472" right="0.70866141732283472" top="0.98425196850393704" bottom="0.47244094488188981" header="0.31496062992125984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0866141732283472" right="0.70866141732283472" top="0.94488188976377963" bottom="0.47244094488188981" header="0.31496062992125984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0866141732283472" right="0.70866141732283472" top="0.98425196850393704" bottom="0.43307086614173229" header="0.31496062992125984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78" workbookViewId="0"/>
  </sheetViews>
  <pageMargins left="0.70866141732283472" right="0.70866141732283472" top="0.94488188976377963" bottom="0.43307086614173229" header="0.31496062992125984" footer="0.31496062992125984"/>
  <pageSetup orientation="landscape" r:id="rId1"/>
  <headerFooter>
    <oddHeader>&amp;L&amp;G</oddHeader>
  </headerFooter>
  <drawing r:id="rId2"/>
  <legacyDrawingHF r:id="rId3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78" workbookViewId="0"/>
  </sheetViews>
  <pageMargins left="0.70866141732283472" right="0.70866141732283472" top="0.94488188976377963" bottom="0.47244094488188981" header="0.23622047244094491" footer="0.31496062992125984"/>
  <pageSetup orientation="landscape" r:id="rId1"/>
  <headerFooter>
    <oddHeader>&amp;L&amp;G</oddHeader>
  </headerFooter>
  <drawing r:id="rId2"/>
  <legacyDrawingHF r:id="rId3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tabSelected="1" zoomScale="80" workbookViewId="0"/>
  </sheetViews>
  <pageMargins left="0.70866141732283472" right="0.70866141732283472" top="0.9055118110236221" bottom="0.44" header="0.19685039370078741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0866141732283472" right="0.70866141732283472" top="0.94488188976377963" bottom="0.39370078740157483" header="0.15748031496062992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0866141732283472" right="0.70866141732283472" top="0.9055118110236221" bottom="0.47244094488188981" header="0.19685039370078741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0866141732283472" right="0.70866141732283472" top="0.9055118110236221" bottom="0.47244094488188981" header="0.23622047244094491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0866141732283472" right="0.70866141732283472" top="1.0236220472440944" bottom="0.39370078740157483" header="0.31496062992125984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9" workbookViewId="0"/>
  </sheetViews>
  <pageMargins left="0.70866141732283472" right="0.70866141732283472" top="0.74803149606299213" bottom="0.74803149606299213" header="0.15748031496062992" footer="0.31496062992125984"/>
  <pageSetup orientation="landscape" r:id="rId1"/>
  <headerFooter>
    <oddHeader>&amp;L&amp;G</oddHeader>
  </headerFooter>
  <drawing r:id="rId2"/>
  <legacyDrawingHF r:id="rId3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79" workbookViewId="0"/>
  </sheetViews>
  <pageMargins left="0.70866141732283472" right="0.70866141732283472" top="0.86614173228346458" bottom="0.39370078740157483" header="0.27559055118110237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0866141732283472" right="0.70866141732283472" top="0.9055118110236221" bottom="0.47244094488188981" header="0.31496062992125984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0866141732283472" right="0.70866141732283472" top="1.05" bottom="0.35433070866141736" header="0.31496062992125984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0866141732283472" right="0.70866141732283472" top="1.0629921259842521" bottom="0.39370078740157483" header="0.31496062992125984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82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82" workbookViewId="0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0866141732283472" right="0.70866141732283472" top="1.0629921259842521" bottom="0.59055118110236227" header="0.31496062992125984" footer="0.31496062992125984"/>
  <pageSetup orientation="landscape" r:id="rId1"/>
  <headerFooter>
    <oddHeader>&amp;L&amp;G</oddHeader>
  </headerFooter>
  <drawing r:id="rId2"/>
  <legacyDrawingHF r:id="rId3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9" workbookViewId="0"/>
  </sheetViews>
  <pageMargins left="0.70866141732283472" right="0.70866141732283472" top="0.98425196850393704" bottom="0.51181102362204722" header="0.23622047244094491" footer="0.31496062992125984"/>
  <pageSetup orientation="landscape" r:id="rId1"/>
  <headerFooter>
    <oddHeader>&amp;L&amp;G</oddHeader>
  </headerFooter>
  <drawing r:id="rId2"/>
  <legacyDrawingHF r:id="rId3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77" workbookViewId="0"/>
  </sheetViews>
  <pageMargins left="0.70866141732283472" right="0.70866141732283472" top="0.74803149606299213" bottom="0.59055118110236227" header="0.19685039370078741" footer="0.31496062992125984"/>
  <pageSetup orientation="landscape" r:id="rId1"/>
  <headerFooter>
    <oddHeader>&amp;L&amp;G</oddHeader>
  </headerFooter>
  <drawing r:id="rId2"/>
  <legacyDrawingHF r:id="rId3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0866141732283472" right="0.70866141732283472" top="0.97" bottom="0.44" header="0.31496062992125984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2" workbookViewId="0"/>
  </sheetViews>
  <pageMargins left="0.70866141732283472" right="0.70866141732283472" top="0.97" bottom="0.52" header="0.31496062992125984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2" workbookViewId="0"/>
  </sheetViews>
  <pageMargins left="0.70866141732283472" right="0.70866141732283472" top="0.98425196850393704" bottom="0.51181102362204722" header="0.31496062992125984" footer="0.31496062992125984"/>
  <pageSetup paperSize="9" orientation="landscape" r:id="rId1"/>
  <headerFooter>
    <oddHeader>&amp;L&amp;G</oddHeader>
  </headerFooter>
  <drawing r:id="rId2"/>
  <legacyDrawingHF r:id="rId3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0866141732283472" right="0.70866141732283472" top="1.0236220472440944" bottom="0.38" header="0.31496062992125984" footer="0.31496062992125984"/>
  <pageSetup paperSize="9" orientation="landscape" r:id="rId1"/>
  <headerFooter>
    <oddHeader>&amp;L&amp;G</oddHeader>
  </headerFooter>
  <drawing r:id="rId2"/>
  <legacyDrawingHF r:id="rId3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7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104775</xdr:rowOff>
    </xdr:from>
    <xdr:to>
      <xdr:col>6</xdr:col>
      <xdr:colOff>114300</xdr:colOff>
      <xdr:row>14</xdr:row>
      <xdr:rowOff>180975</xdr:rowOff>
    </xdr:to>
    <xdr:graphicFrame macro="">
      <xdr:nvGraphicFramePr>
        <xdr:cNvPr id="2049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80596</xdr:colOff>
      <xdr:row>3</xdr:row>
      <xdr:rowOff>65942</xdr:rowOff>
    </xdr:from>
    <xdr:to>
      <xdr:col>4</xdr:col>
      <xdr:colOff>593481</xdr:colOff>
      <xdr:row>5</xdr:row>
      <xdr:rowOff>131885</xdr:rowOff>
    </xdr:to>
    <xdr:cxnSp macro="">
      <xdr:nvCxnSpPr>
        <xdr:cNvPr id="3" name="2 Conector recto de flecha"/>
        <xdr:cNvCxnSpPr/>
      </xdr:nvCxnSpPr>
      <xdr:spPr>
        <a:xfrm flipV="1">
          <a:off x="1604596" y="637442"/>
          <a:ext cx="2036885" cy="446943"/>
        </a:xfrm>
        <a:prstGeom prst="straightConnector1">
          <a:avLst/>
        </a:prstGeom>
        <a:ln w="5080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547708</xdr:colOff>
      <xdr:row>0</xdr:row>
      <xdr:rowOff>170935</xdr:rowOff>
    </xdr:from>
    <xdr:ext cx="1843584" cy="737625"/>
    <xdr:sp macro="" textlink="">
      <xdr:nvSpPr>
        <xdr:cNvPr id="4" name="3 Rectángulo"/>
        <xdr:cNvSpPr/>
      </xdr:nvSpPr>
      <xdr:spPr>
        <a:xfrm rot="20825706">
          <a:off x="2071708" y="170935"/>
          <a:ext cx="1862689" cy="71846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32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solidFill>
                <a:schemeClr val="tx1"/>
              </a:solidFill>
              <a:effectLst>
                <a:reflection blurRad="12700" stA="28000" endPos="45000" dist="1000" dir="5400000" sy="-100000" algn="bl" rotWithShape="0"/>
              </a:effectLst>
            </a:rPr>
            <a:t>29,46 % </a:t>
          </a:r>
          <a:r>
            <a:rPr lang="es-ES" sz="40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solidFill>
                <a:schemeClr val="tx1"/>
              </a:solidFill>
              <a:effectLst>
                <a:reflection blurRad="12700" stA="28000" endPos="45000" dist="1000" dir="5400000" sy="-100000" algn="bl" rotWithShape="0"/>
              </a:effectLst>
            </a:rPr>
            <a:t>+</a:t>
          </a:r>
        </a:p>
      </xdr:txBody>
    </xdr:sp>
    <xdr:clientData/>
  </xdr:oneCellAnchor>
  <xdr:twoCellAnchor>
    <xdr:from>
      <xdr:col>7</xdr:col>
      <xdr:colOff>257175</xdr:colOff>
      <xdr:row>1</xdr:row>
      <xdr:rowOff>28575</xdr:rowOff>
    </xdr:from>
    <xdr:to>
      <xdr:col>13</xdr:col>
      <xdr:colOff>257175</xdr:colOff>
      <xdr:row>15</xdr:row>
      <xdr:rowOff>95250</xdr:rowOff>
    </xdr:to>
    <xdr:graphicFrame macro="">
      <xdr:nvGraphicFramePr>
        <xdr:cNvPr id="2052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92312</xdr:colOff>
      <xdr:row>1</xdr:row>
      <xdr:rowOff>129886</xdr:rowOff>
    </xdr:from>
    <xdr:to>
      <xdr:col>10</xdr:col>
      <xdr:colOff>128946</xdr:colOff>
      <xdr:row>4</xdr:row>
      <xdr:rowOff>144540</xdr:rowOff>
    </xdr:to>
    <xdr:sp macro="" textlink="">
      <xdr:nvSpPr>
        <xdr:cNvPr id="6" name="1 CuadroTexto"/>
        <xdr:cNvSpPr txBox="1"/>
      </xdr:nvSpPr>
      <xdr:spPr>
        <a:xfrm>
          <a:off x="6188312" y="320386"/>
          <a:ext cx="1560634" cy="58615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s-ES" sz="1100" b="1">
              <a:solidFill>
                <a:srgbClr val="FF0000"/>
              </a:solidFill>
            </a:rPr>
            <a:t>T1GA</a:t>
          </a:r>
          <a:r>
            <a:rPr lang="es-ES" sz="1100" b="1"/>
            <a:t> - SCIOS. GRALES. ALTOS CONSUMOS</a:t>
          </a:r>
        </a:p>
        <a:p>
          <a:r>
            <a:rPr lang="es-ES" sz="1100" b="1"/>
            <a:t>1500 KWH. BIMESTRAL.</a:t>
          </a:r>
        </a:p>
      </xdr:txBody>
    </xdr:sp>
    <xdr:clientData/>
  </xdr:twoCellAnchor>
  <xdr:twoCellAnchor>
    <xdr:from>
      <xdr:col>9</xdr:col>
      <xdr:colOff>229466</xdr:colOff>
      <xdr:row>5</xdr:row>
      <xdr:rowOff>47625</xdr:rowOff>
    </xdr:from>
    <xdr:to>
      <xdr:col>11</xdr:col>
      <xdr:colOff>742351</xdr:colOff>
      <xdr:row>7</xdr:row>
      <xdr:rowOff>113568</xdr:rowOff>
    </xdr:to>
    <xdr:cxnSp macro="">
      <xdr:nvCxnSpPr>
        <xdr:cNvPr id="7" name="6 Conector recto de flecha"/>
        <xdr:cNvCxnSpPr/>
      </xdr:nvCxnSpPr>
      <xdr:spPr>
        <a:xfrm flipV="1">
          <a:off x="7087466" y="1000125"/>
          <a:ext cx="2036885" cy="446943"/>
        </a:xfrm>
        <a:prstGeom prst="straightConnector1">
          <a:avLst/>
        </a:prstGeom>
        <a:ln w="5080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</xdr:col>
      <xdr:colOff>263022</xdr:colOff>
      <xdr:row>3</xdr:row>
      <xdr:rowOff>30332</xdr:rowOff>
    </xdr:from>
    <xdr:ext cx="1843584" cy="727920"/>
    <xdr:sp macro="" textlink="">
      <xdr:nvSpPr>
        <xdr:cNvPr id="8" name="7 Rectángulo"/>
        <xdr:cNvSpPr/>
      </xdr:nvSpPr>
      <xdr:spPr>
        <a:xfrm rot="20823738">
          <a:off x="7121022" y="592307"/>
          <a:ext cx="1862689" cy="71846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32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solidFill>
                <a:schemeClr val="tx1"/>
              </a:solidFill>
              <a:effectLst>
                <a:reflection blurRad="12700" stA="28000" endPos="45000" dist="1000" dir="5400000" sy="-100000" algn="bl" rotWithShape="0"/>
              </a:effectLst>
            </a:rPr>
            <a:t>21,42 % </a:t>
          </a:r>
          <a:r>
            <a:rPr lang="es-ES" sz="40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solidFill>
                <a:schemeClr val="tx1"/>
              </a:solidFill>
              <a:effectLst>
                <a:reflection blurRad="12700" stA="28000" endPos="45000" dist="1000" dir="5400000" sy="-100000" algn="bl" rotWithShape="0"/>
              </a:effectLst>
            </a:rPr>
            <a:t>+</a:t>
          </a:r>
        </a:p>
      </xdr:txBody>
    </xdr:sp>
    <xdr:clientData/>
  </xdr:oneCellAnchor>
  <xdr:twoCellAnchor>
    <xdr:from>
      <xdr:col>0</xdr:col>
      <xdr:colOff>152400</xdr:colOff>
      <xdr:row>18</xdr:row>
      <xdr:rowOff>19050</xdr:rowOff>
    </xdr:from>
    <xdr:to>
      <xdr:col>6</xdr:col>
      <xdr:colOff>152400</xdr:colOff>
      <xdr:row>32</xdr:row>
      <xdr:rowOff>95250</xdr:rowOff>
    </xdr:to>
    <xdr:graphicFrame macro="">
      <xdr:nvGraphicFramePr>
        <xdr:cNvPr id="2056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683947</xdr:colOff>
      <xdr:row>18</xdr:row>
      <xdr:rowOff>42334</xdr:rowOff>
    </xdr:from>
    <xdr:to>
      <xdr:col>2</xdr:col>
      <xdr:colOff>720581</xdr:colOff>
      <xdr:row>21</xdr:row>
      <xdr:rowOff>56988</xdr:rowOff>
    </xdr:to>
    <xdr:sp macro="" textlink="">
      <xdr:nvSpPr>
        <xdr:cNvPr id="10" name="1 CuadroTexto"/>
        <xdr:cNvSpPr txBox="1"/>
      </xdr:nvSpPr>
      <xdr:spPr>
        <a:xfrm>
          <a:off x="683947" y="3471334"/>
          <a:ext cx="1560634" cy="58615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s-ES" sz="1100" b="1">
              <a:solidFill>
                <a:srgbClr val="FF0000"/>
              </a:solidFill>
            </a:rPr>
            <a:t>T1GA</a:t>
          </a:r>
          <a:r>
            <a:rPr lang="es-ES" sz="1100" b="1"/>
            <a:t> - SCIOS. GRALES. ALTOS CONSUMOS</a:t>
          </a:r>
        </a:p>
        <a:p>
          <a:r>
            <a:rPr lang="es-ES" sz="1100" b="1"/>
            <a:t>2000 KWH. BIMESTRAL.</a:t>
          </a:r>
        </a:p>
      </xdr:txBody>
    </xdr:sp>
    <xdr:clientData/>
  </xdr:twoCellAnchor>
  <xdr:twoCellAnchor>
    <xdr:from>
      <xdr:col>2</xdr:col>
      <xdr:colOff>132291</xdr:colOff>
      <xdr:row>21</xdr:row>
      <xdr:rowOff>169334</xdr:rowOff>
    </xdr:from>
    <xdr:to>
      <xdr:col>4</xdr:col>
      <xdr:colOff>645176</xdr:colOff>
      <xdr:row>24</xdr:row>
      <xdr:rowOff>44777</xdr:rowOff>
    </xdr:to>
    <xdr:cxnSp macro="">
      <xdr:nvCxnSpPr>
        <xdr:cNvPr id="11" name="10 Conector recto de flecha"/>
        <xdr:cNvCxnSpPr/>
      </xdr:nvCxnSpPr>
      <xdr:spPr>
        <a:xfrm flipV="1">
          <a:off x="1656291" y="4169834"/>
          <a:ext cx="2036885" cy="446943"/>
        </a:xfrm>
        <a:prstGeom prst="straightConnector1">
          <a:avLst/>
        </a:prstGeom>
        <a:ln w="5080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130968</xdr:colOff>
      <xdr:row>19</xdr:row>
      <xdr:rowOff>190499</xdr:rowOff>
    </xdr:from>
    <xdr:ext cx="1853137" cy="747205"/>
    <xdr:sp macro="" textlink="">
      <xdr:nvSpPr>
        <xdr:cNvPr id="12" name="11 Rectángulo"/>
        <xdr:cNvSpPr/>
      </xdr:nvSpPr>
      <xdr:spPr>
        <a:xfrm rot="20823738">
          <a:off x="1654968" y="3809999"/>
          <a:ext cx="1862689" cy="71846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32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solidFill>
                <a:schemeClr val="tx1"/>
              </a:solidFill>
              <a:effectLst>
                <a:reflection blurRad="12700" stA="28000" endPos="45000" dist="1000" dir="5400000" sy="-100000" algn="bl" rotWithShape="0"/>
              </a:effectLst>
            </a:rPr>
            <a:t>20,34 % </a:t>
          </a:r>
          <a:r>
            <a:rPr lang="es-ES" sz="40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solidFill>
                <a:schemeClr val="tx1"/>
              </a:solidFill>
              <a:effectLst>
                <a:reflection blurRad="12700" stA="28000" endPos="45000" dist="1000" dir="5400000" sy="-100000" algn="bl" rotWithShape="0"/>
              </a:effectLst>
            </a:rPr>
            <a:t>+</a:t>
          </a:r>
        </a:p>
      </xdr:txBody>
    </xdr:sp>
    <xdr:clientData/>
  </xdr:oneCellAnchor>
  <xdr:twoCellAnchor>
    <xdr:from>
      <xdr:col>7</xdr:col>
      <xdr:colOff>333375</xdr:colOff>
      <xdr:row>18</xdr:row>
      <xdr:rowOff>38100</xdr:rowOff>
    </xdr:from>
    <xdr:to>
      <xdr:col>13</xdr:col>
      <xdr:colOff>333375</xdr:colOff>
      <xdr:row>32</xdr:row>
      <xdr:rowOff>104775</xdr:rowOff>
    </xdr:to>
    <xdr:graphicFrame macro="">
      <xdr:nvGraphicFramePr>
        <xdr:cNvPr id="2060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9</xdr:col>
      <xdr:colOff>329045</xdr:colOff>
      <xdr:row>19</xdr:row>
      <xdr:rowOff>173185</xdr:rowOff>
    </xdr:from>
    <xdr:ext cx="1853137" cy="727920"/>
    <xdr:sp macro="" textlink="">
      <xdr:nvSpPr>
        <xdr:cNvPr id="14" name="13 Rectángulo"/>
        <xdr:cNvSpPr/>
      </xdr:nvSpPr>
      <xdr:spPr>
        <a:xfrm rot="20823738">
          <a:off x="7187045" y="3792685"/>
          <a:ext cx="1862689" cy="71846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32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solidFill>
                <a:schemeClr val="tx1"/>
              </a:solidFill>
              <a:effectLst>
                <a:reflection blurRad="12700" stA="28000" endPos="45000" dist="1000" dir="5400000" sy="-100000" algn="bl" rotWithShape="0"/>
              </a:effectLst>
            </a:rPr>
            <a:t>24,81 % </a:t>
          </a:r>
          <a:r>
            <a:rPr lang="es-ES" sz="40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solidFill>
                <a:schemeClr val="tx1"/>
              </a:solidFill>
              <a:effectLst>
                <a:reflection blurRad="12700" stA="28000" endPos="45000" dist="1000" dir="5400000" sy="-100000" algn="bl" rotWithShape="0"/>
              </a:effectLst>
            </a:rPr>
            <a:t>+</a:t>
          </a:r>
        </a:p>
      </xdr:txBody>
    </xdr:sp>
    <xdr:clientData/>
  </xdr:oneCellAnchor>
  <xdr:twoCellAnchor>
    <xdr:from>
      <xdr:col>9</xdr:col>
      <xdr:colOff>336623</xdr:colOff>
      <xdr:row>21</xdr:row>
      <xdr:rowOff>154781</xdr:rowOff>
    </xdr:from>
    <xdr:to>
      <xdr:col>12</xdr:col>
      <xdr:colOff>87508</xdr:colOff>
      <xdr:row>24</xdr:row>
      <xdr:rowOff>30224</xdr:rowOff>
    </xdr:to>
    <xdr:cxnSp macro="">
      <xdr:nvCxnSpPr>
        <xdr:cNvPr id="15" name="14 Conector recto de flecha"/>
        <xdr:cNvCxnSpPr/>
      </xdr:nvCxnSpPr>
      <xdr:spPr>
        <a:xfrm flipV="1">
          <a:off x="7194623" y="4155281"/>
          <a:ext cx="2036885" cy="446943"/>
        </a:xfrm>
        <a:prstGeom prst="straightConnector1">
          <a:avLst/>
        </a:prstGeom>
        <a:ln w="50800">
          <a:solidFill>
            <a:srgbClr val="FF0000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195912</xdr:colOff>
      <xdr:row>18</xdr:row>
      <xdr:rowOff>99580</xdr:rowOff>
    </xdr:from>
    <xdr:to>
      <xdr:col>10</xdr:col>
      <xdr:colOff>232546</xdr:colOff>
      <xdr:row>21</xdr:row>
      <xdr:rowOff>114234</xdr:rowOff>
    </xdr:to>
    <xdr:sp macro="" textlink="">
      <xdr:nvSpPr>
        <xdr:cNvPr id="16" name="1 CuadroTexto"/>
        <xdr:cNvSpPr txBox="1"/>
      </xdr:nvSpPr>
      <xdr:spPr>
        <a:xfrm>
          <a:off x="6291912" y="3528580"/>
          <a:ext cx="1560634" cy="58615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s-ES" sz="1100" b="1">
              <a:solidFill>
                <a:srgbClr val="FF0000"/>
              </a:solidFill>
            </a:rPr>
            <a:t>T1GA</a:t>
          </a:r>
          <a:r>
            <a:rPr lang="es-ES" sz="1100" b="1"/>
            <a:t> - SCIOS. GRALES. ALTOS CONSUMOS</a:t>
          </a:r>
        </a:p>
        <a:p>
          <a:r>
            <a:rPr lang="es-ES" sz="1100" b="1"/>
            <a:t>3000 KWH. BIMESTRAL.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0.048</cdr:x>
      <cdr:y>0.0025</cdr:y>
    </cdr:from>
    <cdr:to>
      <cdr:x>0.598</cdr:x>
      <cdr:y>0.0869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15635" y="17319"/>
          <a:ext cx="4762490" cy="51954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</cdr:x>
      <cdr:y>0.07163</cdr:y>
    </cdr:from>
    <cdr:to>
      <cdr:x>0.45</cdr:x>
      <cdr:y>0.14601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692727" y="450273"/>
          <a:ext cx="3203864" cy="467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1800">
              <a:latin typeface="Arial Black" pitchFamily="34" charset="0"/>
            </a:rPr>
            <a:t>(CON</a:t>
          </a:r>
          <a:r>
            <a:rPr lang="es-ES" sz="1800" baseline="0">
              <a:latin typeface="Arial Black" pitchFamily="34" charset="0"/>
            </a:rPr>
            <a:t> IMPUESTOS)</a:t>
          </a:r>
          <a:endParaRPr lang="es-ES" sz="18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0.89</cdr:x>
      <cdr:y>0.01653</cdr:y>
    </cdr:from>
    <cdr:to>
      <cdr:x>0.984</cdr:x>
      <cdr:y>0.10468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706591" y="103909"/>
          <a:ext cx="813954" cy="554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000">
              <a:latin typeface="Arial Black" pitchFamily="34" charset="0"/>
            </a:rPr>
            <a:t>T1R</a:t>
          </a:r>
        </a:p>
      </cdr:txBody>
    </cdr:sp>
  </cdr:relSizeAnchor>
  <cdr:relSizeAnchor xmlns:cdr="http://schemas.openxmlformats.org/drawingml/2006/chartDrawing">
    <cdr:from>
      <cdr:x>0.21208</cdr:x>
      <cdr:y>0.12195</cdr:y>
    </cdr:from>
    <cdr:to>
      <cdr:x>0.83227</cdr:x>
      <cdr:y>0.25694</cdr:y>
    </cdr:to>
    <cdr:sp macro="" textlink="">
      <cdr:nvSpPr>
        <cdr:cNvPr id="5" name="4 Flecha derecha"/>
        <cdr:cNvSpPr/>
      </cdr:nvSpPr>
      <cdr:spPr>
        <a:xfrm xmlns:a="http://schemas.openxmlformats.org/drawingml/2006/main" rot="20873937">
          <a:off x="1836449" y="766633"/>
          <a:ext cx="5370243" cy="848590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C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0.34</cdr:x>
      <cdr:y>0.15702</cdr:y>
    </cdr:from>
    <cdr:to>
      <cdr:x>0.682</cdr:x>
      <cdr:y>0.22865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923424">
          <a:off x="2944091" y="987134"/>
          <a:ext cx="2961409" cy="4502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000">
              <a:latin typeface="Arial Black" pitchFamily="34" charset="0"/>
            </a:rPr>
            <a:t>AUMENTO 24.57 %</a:t>
          </a:r>
        </a:p>
      </cdr:txBody>
    </cdr:sp>
  </cdr:relSizeAnchor>
  <cdr:relSizeAnchor xmlns:cdr="http://schemas.openxmlformats.org/drawingml/2006/chartDrawing">
    <cdr:from>
      <cdr:x>0.09204</cdr:x>
      <cdr:y>0.13451</cdr:y>
    </cdr:from>
    <cdr:to>
      <cdr:x>0.2851</cdr:x>
      <cdr:y>0.21954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796990" y="845586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28650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0.058</cdr:x>
      <cdr:y>0</cdr:y>
    </cdr:from>
    <cdr:to>
      <cdr:x>0.663</cdr:x>
      <cdr:y>0.09091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02227" y="0"/>
          <a:ext cx="5238742" cy="57150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0.876</cdr:x>
      <cdr:y>0.01102</cdr:y>
    </cdr:from>
    <cdr:to>
      <cdr:x>0.978</cdr:x>
      <cdr:y>0.08264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585364" y="69271"/>
          <a:ext cx="883227" cy="4502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>
              <a:latin typeface="Arial Black" pitchFamily="34" charset="0"/>
            </a:rPr>
            <a:t>T1R</a:t>
          </a:r>
        </a:p>
      </cdr:txBody>
    </cdr:sp>
  </cdr:relSizeAnchor>
  <cdr:relSizeAnchor xmlns:cdr="http://schemas.openxmlformats.org/drawingml/2006/chartDrawing">
    <cdr:from>
      <cdr:x>0.2</cdr:x>
      <cdr:y>0.12672</cdr:y>
    </cdr:from>
    <cdr:to>
      <cdr:x>0.83365</cdr:x>
      <cdr:y>0.27273</cdr:y>
    </cdr:to>
    <cdr:sp macro="" textlink="">
      <cdr:nvSpPr>
        <cdr:cNvPr id="4" name="1 Flecha derecha"/>
        <cdr:cNvSpPr/>
      </cdr:nvSpPr>
      <cdr:spPr>
        <a:xfrm xmlns:a="http://schemas.openxmlformats.org/drawingml/2006/main" rot="20761081">
          <a:off x="1731818" y="796637"/>
          <a:ext cx="5486855" cy="917864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FF00"/>
        </a:solidFill>
        <a:ln xmlns:a="http://schemas.openxmlformats.org/drawingml/2006/main" w="25400" cap="flat" cmpd="sng" algn="ctr">
          <a:solidFill>
            <a:srgbClr val="4F81BD">
              <a:shade val="50000"/>
            </a:srgb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0.322</cdr:x>
      <cdr:y>0.13774</cdr:y>
    </cdr:from>
    <cdr:to>
      <cdr:x>0.786</cdr:x>
      <cdr:y>0.21488</cdr:y>
    </cdr:to>
    <cdr:sp macro="" textlink="">
      <cdr:nvSpPr>
        <cdr:cNvPr id="5" name="4 CuadroTexto"/>
        <cdr:cNvSpPr txBox="1"/>
      </cdr:nvSpPr>
      <cdr:spPr>
        <a:xfrm xmlns:a="http://schemas.openxmlformats.org/drawingml/2006/main" rot="20706518">
          <a:off x="2788228" y="865909"/>
          <a:ext cx="4017819" cy="4849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800">
              <a:latin typeface="Arial Black" pitchFamily="34" charset="0"/>
            </a:rPr>
            <a:t>AUMENTO 28.04 %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0.00282</cdr:x>
      <cdr:y>0.00388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0.00282</cdr:x>
      <cdr:y>0.00388</cdr:y>
    </cdr:to>
    <cdr:pic>
      <cdr:nvPicPr>
        <cdr:cNvPr id="7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0.084</cdr:x>
      <cdr:y>0.07713</cdr:y>
    </cdr:from>
    <cdr:to>
      <cdr:x>0.47</cdr:x>
      <cdr:y>0.15427</cdr:y>
    </cdr:to>
    <cdr:sp macro="" textlink="">
      <cdr:nvSpPr>
        <cdr:cNvPr id="8" name="7 CuadroTexto"/>
        <cdr:cNvSpPr txBox="1"/>
      </cdr:nvSpPr>
      <cdr:spPr>
        <a:xfrm xmlns:a="http://schemas.openxmlformats.org/drawingml/2006/main">
          <a:off x="727364" y="484908"/>
          <a:ext cx="3342409" cy="4849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000">
              <a:latin typeface="Arial Black" pitchFamily="34" charset="0"/>
            </a:rPr>
            <a:t>(CON IMPUESTOS)</a:t>
          </a:r>
        </a:p>
      </cdr:txBody>
    </cdr:sp>
  </cdr:relSizeAnchor>
  <cdr:relSizeAnchor xmlns:cdr="http://schemas.openxmlformats.org/drawingml/2006/chartDrawing">
    <cdr:from>
      <cdr:x>0.09316</cdr:x>
      <cdr:y>0.14224</cdr:y>
    </cdr:from>
    <cdr:to>
      <cdr:x>0.28622</cdr:x>
      <cdr:y>0.22727</cdr:y>
    </cdr:to>
    <cdr:sp macro="" textlink="">
      <cdr:nvSpPr>
        <cdr:cNvPr id="9" name="1 CuadroTexto"/>
        <cdr:cNvSpPr txBox="1"/>
      </cdr:nvSpPr>
      <cdr:spPr>
        <a:xfrm xmlns:a="http://schemas.openxmlformats.org/drawingml/2006/main">
          <a:off x="806709" y="894184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28650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0.074</cdr:x>
      <cdr:y>0.01377</cdr:y>
    </cdr:from>
    <cdr:to>
      <cdr:x>0.59</cdr:x>
      <cdr:y>0.09366</cdr:y>
    </cdr:to>
    <cdr:sp macro="" textlink="">
      <cdr:nvSpPr>
        <cdr:cNvPr id="2" name="9 CuadroTexto"/>
        <cdr:cNvSpPr txBox="1"/>
      </cdr:nvSpPr>
      <cdr:spPr>
        <a:xfrm xmlns:a="http://schemas.openxmlformats.org/drawingml/2006/main">
          <a:off x="640773" y="86591"/>
          <a:ext cx="4468091" cy="502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s-ES" sz="2400" b="1"/>
            <a:t>CONSUMO BIMESTRAL 400 KWH</a:t>
          </a:r>
        </a:p>
      </cdr:txBody>
    </cdr:sp>
  </cdr:relSizeAnchor>
  <cdr:relSizeAnchor xmlns:cdr="http://schemas.openxmlformats.org/drawingml/2006/chartDrawing">
    <cdr:from>
      <cdr:x>0.092</cdr:x>
      <cdr:y>0.0854</cdr:y>
    </cdr:from>
    <cdr:to>
      <cdr:x>0.46</cdr:x>
      <cdr:y>0.14325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96636" y="536864"/>
          <a:ext cx="3186546" cy="3636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1800" b="0">
              <a:latin typeface="Arial Black" pitchFamily="34" charset="0"/>
            </a:rPr>
            <a:t>(con impuestos</a:t>
          </a:r>
          <a:r>
            <a:rPr lang="es-ES" sz="1600" b="0">
              <a:latin typeface="Arial Black" pitchFamily="34" charset="0"/>
            </a:rPr>
            <a:t>)</a:t>
          </a:r>
          <a:endParaRPr lang="es-ES" sz="1100" b="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0.876</cdr:x>
      <cdr:y>0.02479</cdr:y>
    </cdr:from>
    <cdr:to>
      <cdr:x>0.98</cdr:x>
      <cdr:y>0.10193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585364" y="155864"/>
          <a:ext cx="900545" cy="4849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 b="1">
              <a:latin typeface="Arial Black" pitchFamily="34" charset="0"/>
            </a:rPr>
            <a:t>T1R</a:t>
          </a:r>
          <a:endParaRPr lang="es-ES" sz="1100" b="1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0.20869</cdr:x>
      <cdr:y>0.14584</cdr:y>
    </cdr:from>
    <cdr:to>
      <cdr:x>0.8322</cdr:x>
      <cdr:y>0.27532</cdr:y>
    </cdr:to>
    <cdr:sp macro="" textlink="">
      <cdr:nvSpPr>
        <cdr:cNvPr id="5" name="4 Flecha derecha"/>
        <cdr:cNvSpPr/>
      </cdr:nvSpPr>
      <cdr:spPr>
        <a:xfrm xmlns:a="http://schemas.openxmlformats.org/drawingml/2006/main" rot="20856059">
          <a:off x="1807059" y="916828"/>
          <a:ext cx="5399073" cy="813955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1">
          <a:schemeClr val="accent3"/>
        </a:lnRef>
        <a:fillRef xmlns:a="http://schemas.openxmlformats.org/drawingml/2006/main" idx="2">
          <a:schemeClr val="accent3"/>
        </a:fillRef>
        <a:effectRef xmlns:a="http://schemas.openxmlformats.org/drawingml/2006/main" idx="1">
          <a:schemeClr val="accent3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0.338</cdr:x>
      <cdr:y>0.17355</cdr:y>
    </cdr:from>
    <cdr:to>
      <cdr:x>0.71</cdr:x>
      <cdr:y>0.23691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842005">
          <a:off x="2926773" y="1091047"/>
          <a:ext cx="3221182" cy="3983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000">
              <a:latin typeface="Arial Black" pitchFamily="34" charset="0"/>
            </a:rPr>
            <a:t>AUMENTO</a:t>
          </a:r>
          <a:r>
            <a:rPr lang="es-ES" sz="2000" baseline="0">
              <a:latin typeface="Arial Black" pitchFamily="34" charset="0"/>
            </a:rPr>
            <a:t>   24.66 %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0.10327</cdr:x>
      <cdr:y>0.15615</cdr:y>
    </cdr:from>
    <cdr:to>
      <cdr:x>0.29633</cdr:x>
      <cdr:y>0.24119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894184" y="981658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16267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0.082</cdr:x>
      <cdr:y>0.04683</cdr:y>
    </cdr:from>
    <cdr:to>
      <cdr:x>0.592</cdr:x>
      <cdr:y>0.12948</cdr:y>
    </cdr:to>
    <cdr:sp macro="" textlink="">
      <cdr:nvSpPr>
        <cdr:cNvPr id="2" name="13 CuadroTexto"/>
        <cdr:cNvSpPr txBox="1"/>
      </cdr:nvSpPr>
      <cdr:spPr>
        <a:xfrm xmlns:a="http://schemas.openxmlformats.org/drawingml/2006/main">
          <a:off x="710045" y="294409"/>
          <a:ext cx="4416137" cy="5195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s-ES" sz="2400" b="1"/>
            <a:t>CONSUMO BIMESTRAL 550 KWH</a:t>
          </a:r>
        </a:p>
      </cdr:txBody>
    </cdr:sp>
  </cdr:relSizeAnchor>
  <cdr:relSizeAnchor xmlns:cdr="http://schemas.openxmlformats.org/drawingml/2006/chartDrawing">
    <cdr:from>
      <cdr:x>0.092</cdr:x>
      <cdr:y>0.09917</cdr:y>
    </cdr:from>
    <cdr:to>
      <cdr:x>0.574</cdr:x>
      <cdr:y>0.18457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96636" y="623455"/>
          <a:ext cx="4173682" cy="536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>
              <a:latin typeface="Arial Black" pitchFamily="34" charset="0"/>
            </a:rPr>
            <a:t>(con impuestos)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0.19902</cdr:x>
      <cdr:y>0.20609</cdr:y>
    </cdr:from>
    <cdr:to>
      <cdr:x>0.84759</cdr:x>
      <cdr:y>0.39066</cdr:y>
    </cdr:to>
    <cdr:sp macro="" textlink="">
      <cdr:nvSpPr>
        <cdr:cNvPr id="4" name="3 Flecha derecha"/>
        <cdr:cNvSpPr/>
      </cdr:nvSpPr>
      <cdr:spPr>
        <a:xfrm xmlns:a="http://schemas.openxmlformats.org/drawingml/2006/main" rot="20553574">
          <a:off x="1723347" y="1295586"/>
          <a:ext cx="5615984" cy="1160318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2">
            <a:shade val="50000"/>
          </a:schemeClr>
        </a:lnRef>
        <a:fillRef xmlns:a="http://schemas.openxmlformats.org/drawingml/2006/main" idx="1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0.304</cdr:x>
      <cdr:y>0.21488</cdr:y>
    </cdr:from>
    <cdr:to>
      <cdr:x>0.736</cdr:x>
      <cdr:y>0.33609</cdr:y>
    </cdr:to>
    <cdr:sp macro="" textlink="">
      <cdr:nvSpPr>
        <cdr:cNvPr id="5" name="4 CuadroTexto"/>
        <cdr:cNvSpPr txBox="1"/>
      </cdr:nvSpPr>
      <cdr:spPr>
        <a:xfrm xmlns:a="http://schemas.openxmlformats.org/drawingml/2006/main" rot="20526127">
          <a:off x="2632364" y="1350818"/>
          <a:ext cx="3740727" cy="762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0.3</cdr:x>
      <cdr:y>0.15978</cdr:y>
    </cdr:from>
    <cdr:to>
      <cdr:x>0.708</cdr:x>
      <cdr:y>0.24518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569171">
          <a:off x="2597727" y="1004455"/>
          <a:ext cx="3532909" cy="536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0.31061</cdr:x>
      <cdr:y>0.25764</cdr:y>
    </cdr:from>
    <cdr:to>
      <cdr:x>0.71401</cdr:x>
      <cdr:y>0.35653</cdr:y>
    </cdr:to>
    <cdr:sp macro="" textlink="">
      <cdr:nvSpPr>
        <cdr:cNvPr id="7" name="6 CuadroTexto"/>
        <cdr:cNvSpPr txBox="1"/>
      </cdr:nvSpPr>
      <cdr:spPr>
        <a:xfrm xmlns:a="http://schemas.openxmlformats.org/drawingml/2006/main" rot="20625671">
          <a:off x="2689635" y="1619643"/>
          <a:ext cx="3493077" cy="6216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>
              <a:latin typeface="Arial Black" pitchFamily="34" charset="0"/>
            </a:rPr>
            <a:t>AUMENTO</a:t>
          </a:r>
          <a:r>
            <a:rPr lang="es-ES" sz="2400" baseline="0">
              <a:latin typeface="Arial Black" pitchFamily="34" charset="0"/>
            </a:rPr>
            <a:t> 51.47 %</a:t>
          </a:r>
          <a:endParaRPr lang="es-ES" sz="12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0.10327</cdr:x>
      <cdr:y>0.18553</cdr:y>
    </cdr:from>
    <cdr:to>
      <cdr:x>0.29633</cdr:x>
      <cdr:y>0.27056</cdr:y>
    </cdr:to>
    <cdr:sp macro="" textlink="">
      <cdr:nvSpPr>
        <cdr:cNvPr id="8" name="1 CuadroTexto"/>
        <cdr:cNvSpPr txBox="1"/>
      </cdr:nvSpPr>
      <cdr:spPr>
        <a:xfrm xmlns:a="http://schemas.openxmlformats.org/drawingml/2006/main">
          <a:off x="894184" y="1166327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08647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0.074</cdr:x>
      <cdr:y>0.00826</cdr:y>
    </cdr:from>
    <cdr:to>
      <cdr:x>0.60567</cdr:x>
      <cdr:y>0.0909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40773" y="51955"/>
          <a:ext cx="4603742" cy="50222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0.088</cdr:x>
      <cdr:y>0.09216</cdr:y>
    </cdr:from>
    <cdr:to>
      <cdr:x>0.582</cdr:x>
      <cdr:y>0.17731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62000" y="571500"/>
          <a:ext cx="4277591" cy="536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800"/>
            <a:t>(CON IMPUESTOS)</a:t>
          </a:r>
          <a:endParaRPr lang="es-ES" sz="1100"/>
        </a:p>
      </cdr:txBody>
    </cdr:sp>
  </cdr:relSizeAnchor>
  <cdr:relSizeAnchor xmlns:cdr="http://schemas.openxmlformats.org/drawingml/2006/chartDrawing">
    <cdr:from>
      <cdr:x>0.86</cdr:x>
      <cdr:y>0.00901</cdr:y>
    </cdr:from>
    <cdr:to>
      <cdr:x>0.984</cdr:x>
      <cdr:y>0.10042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446818" y="51954"/>
          <a:ext cx="1073728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0.892</cdr:x>
      <cdr:y>0.02354</cdr:y>
    </cdr:from>
    <cdr:to>
      <cdr:x>0.986</cdr:x>
      <cdr:y>0.10869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7723909" y="138545"/>
          <a:ext cx="813955" cy="536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000" b="0">
              <a:latin typeface="Arial Black" pitchFamily="34" charset="0"/>
            </a:rPr>
            <a:t>T1R</a:t>
          </a:r>
          <a:endParaRPr lang="es-ES" sz="1100" b="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0.18793</cdr:x>
      <cdr:y>0.13256</cdr:y>
    </cdr:from>
    <cdr:to>
      <cdr:x>0.85095</cdr:x>
      <cdr:y>0.33541</cdr:y>
    </cdr:to>
    <cdr:sp macro="" textlink="">
      <cdr:nvSpPr>
        <cdr:cNvPr id="6" name="5 Flecha derecha"/>
        <cdr:cNvSpPr/>
      </cdr:nvSpPr>
      <cdr:spPr>
        <a:xfrm xmlns:a="http://schemas.openxmlformats.org/drawingml/2006/main" rot="20568918">
          <a:off x="1627278" y="825450"/>
          <a:ext cx="5741163" cy="1281545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0.268</cdr:x>
      <cdr:y>0.19559</cdr:y>
    </cdr:from>
    <cdr:to>
      <cdr:x>0.72</cdr:x>
      <cdr:y>0.30303</cdr:y>
    </cdr:to>
    <cdr:sp macro="" textlink="">
      <cdr:nvSpPr>
        <cdr:cNvPr id="7" name="6 CuadroTexto"/>
        <cdr:cNvSpPr txBox="1"/>
      </cdr:nvSpPr>
      <cdr:spPr>
        <a:xfrm xmlns:a="http://schemas.openxmlformats.org/drawingml/2006/main" rot="20629941">
          <a:off x="2320638" y="1229589"/>
          <a:ext cx="3913909" cy="6754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>
              <a:latin typeface="Arial Black" pitchFamily="34" charset="0"/>
            </a:rPr>
            <a:t>AUMENTO  51.62 %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0.10551</cdr:x>
      <cdr:y>0.17161</cdr:y>
    </cdr:from>
    <cdr:to>
      <cdr:x>0.29857</cdr:x>
      <cdr:y>0.25665</cdr:y>
    </cdr:to>
    <cdr:sp macro="" textlink="">
      <cdr:nvSpPr>
        <cdr:cNvPr id="8" name="1 CuadroTexto"/>
        <cdr:cNvSpPr txBox="1"/>
      </cdr:nvSpPr>
      <cdr:spPr>
        <a:xfrm xmlns:a="http://schemas.openxmlformats.org/drawingml/2006/main">
          <a:off x="913623" y="1078852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0769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0.11991</cdr:x>
      <cdr:y>0.01913</cdr:y>
    </cdr:from>
    <cdr:to>
      <cdr:x>0.46126</cdr:x>
      <cdr:y>0.23318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548237" y="52387"/>
          <a:ext cx="1560634" cy="5861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1100" b="1">
              <a:solidFill>
                <a:srgbClr val="FF0000"/>
              </a:solidFill>
            </a:rPr>
            <a:t>T1GB</a:t>
          </a:r>
          <a:r>
            <a:rPr lang="es-ES" sz="1100" b="1"/>
            <a:t> - SCIOS. GRALES. BAJOS CONSUMOS</a:t>
          </a:r>
        </a:p>
        <a:p xmlns:a="http://schemas.openxmlformats.org/drawingml/2006/main">
          <a:r>
            <a:rPr lang="es-ES" sz="1100" b="1"/>
            <a:t>1000 KWH. BIMESTRAL.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0.196</cdr:x>
      <cdr:y>0.21212</cdr:y>
    </cdr:from>
    <cdr:to>
      <cdr:x>0.84</cdr:x>
      <cdr:y>0.42424</cdr:y>
    </cdr:to>
    <cdr:sp macro="" textlink="">
      <cdr:nvSpPr>
        <cdr:cNvPr id="2" name="1 Flecha derecha"/>
        <cdr:cNvSpPr/>
      </cdr:nvSpPr>
      <cdr:spPr>
        <a:xfrm xmlns:a="http://schemas.openxmlformats.org/drawingml/2006/main" rot="20463225">
          <a:off x="1697182" y="1333501"/>
          <a:ext cx="5576455" cy="1333500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0.312</cdr:x>
      <cdr:y>0.27824</cdr:y>
    </cdr:from>
    <cdr:to>
      <cdr:x>0.698</cdr:x>
      <cdr:y>0.38292</cdr:y>
    </cdr:to>
    <cdr:sp macro="" textlink="">
      <cdr:nvSpPr>
        <cdr:cNvPr id="3" name="2 CuadroTexto"/>
        <cdr:cNvSpPr txBox="1"/>
      </cdr:nvSpPr>
      <cdr:spPr>
        <a:xfrm xmlns:a="http://schemas.openxmlformats.org/drawingml/2006/main" rot="20511195">
          <a:off x="2701637" y="1749137"/>
          <a:ext cx="3342409" cy="658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>
              <a:latin typeface="Arial Black" pitchFamily="34" charset="0"/>
            </a:rPr>
            <a:t>AUMENTO 51.75 %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0.072</cdr:x>
      <cdr:y>0.01102</cdr:y>
    </cdr:from>
    <cdr:to>
      <cdr:x>0.676</cdr:x>
      <cdr:y>0.11295</cdr:y>
    </cdr:to>
    <cdr:sp macro="" textlink="">
      <cdr:nvSpPr>
        <cdr:cNvPr id="4" name="17 CuadroTexto"/>
        <cdr:cNvSpPr txBox="1"/>
      </cdr:nvSpPr>
      <cdr:spPr>
        <a:xfrm xmlns:a="http://schemas.openxmlformats.org/drawingml/2006/main">
          <a:off x="623454" y="69272"/>
          <a:ext cx="5230090" cy="640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2800" b="1"/>
            <a:t>CONSUMO BIMESTRAL 650 KWH</a:t>
          </a:r>
          <a:endParaRPr lang="es-ES" sz="1600" b="1"/>
        </a:p>
      </cdr:txBody>
    </cdr:sp>
  </cdr:relSizeAnchor>
  <cdr:relSizeAnchor xmlns:cdr="http://schemas.openxmlformats.org/drawingml/2006/chartDrawing">
    <cdr:from>
      <cdr:x>0.102</cdr:x>
      <cdr:y>0.08815</cdr:y>
    </cdr:from>
    <cdr:to>
      <cdr:x>0.476</cdr:x>
      <cdr:y>0.15702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883227" y="554182"/>
          <a:ext cx="3238500" cy="432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1800">
              <a:latin typeface="Arial Black" pitchFamily="34" charset="0"/>
            </a:rPr>
            <a:t>(CON IMPUESTOS)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0.878</cdr:x>
      <cdr:y>0.0288</cdr:y>
    </cdr:from>
    <cdr:to>
      <cdr:x>0.982</cdr:x>
      <cdr:y>0.13574</cdr:y>
    </cdr:to>
    <cdr:sp macro="" textlink="">
      <cdr:nvSpPr>
        <cdr:cNvPr id="6" name="5 CuadroTexto"/>
        <cdr:cNvSpPr txBox="1"/>
      </cdr:nvSpPr>
      <cdr:spPr>
        <a:xfrm xmlns:a="http://schemas.openxmlformats.org/drawingml/2006/main">
          <a:off x="7602682" y="173182"/>
          <a:ext cx="900545" cy="675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>
              <a:latin typeface="Arial Black" pitchFamily="34" charset="0"/>
            </a:rPr>
            <a:t>T1R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0.11337</cdr:x>
      <cdr:y>0.16852</cdr:y>
    </cdr:from>
    <cdr:to>
      <cdr:x>0.30643</cdr:x>
      <cdr:y>0.25356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981658" y="1059413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16267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0.17725</cdr:x>
      <cdr:y>0.22525</cdr:y>
    </cdr:from>
    <cdr:to>
      <cdr:x>0.87299</cdr:x>
      <cdr:y>0.40707</cdr:y>
    </cdr:to>
    <cdr:sp macro="" textlink="">
      <cdr:nvSpPr>
        <cdr:cNvPr id="2" name="1 Flecha derecha"/>
        <cdr:cNvSpPr/>
      </cdr:nvSpPr>
      <cdr:spPr>
        <a:xfrm xmlns:a="http://schemas.openxmlformats.org/drawingml/2006/main" rot="20249659">
          <a:off x="1534834" y="1416065"/>
          <a:ext cx="6024492" cy="1143000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C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0.282</cdr:x>
      <cdr:y>0.2865</cdr:y>
    </cdr:from>
    <cdr:to>
      <cdr:x>0.736</cdr:x>
      <cdr:y>0.36639</cdr:y>
    </cdr:to>
    <cdr:sp macro="" textlink="">
      <cdr:nvSpPr>
        <cdr:cNvPr id="3" name="2 CuadroTexto"/>
        <cdr:cNvSpPr txBox="1"/>
      </cdr:nvSpPr>
      <cdr:spPr>
        <a:xfrm xmlns:a="http://schemas.openxmlformats.org/drawingml/2006/main" rot="20227876">
          <a:off x="2441864" y="1801092"/>
          <a:ext cx="3931227" cy="502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>
              <a:latin typeface="Arial Black" pitchFamily="34" charset="0"/>
            </a:rPr>
            <a:t>AUMENTO   75.32 %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0.17725</cdr:x>
      <cdr:y>0.22525</cdr:y>
    </cdr:from>
    <cdr:to>
      <cdr:x>0.87299</cdr:x>
      <cdr:y>0.40707</cdr:y>
    </cdr:to>
    <cdr:sp macro="" textlink="">
      <cdr:nvSpPr>
        <cdr:cNvPr id="4" name="1 Flecha derecha"/>
        <cdr:cNvSpPr/>
      </cdr:nvSpPr>
      <cdr:spPr>
        <a:xfrm xmlns:a="http://schemas.openxmlformats.org/drawingml/2006/main" rot="20249659">
          <a:off x="1534834" y="1416065"/>
          <a:ext cx="6024492" cy="1143000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C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0.282</cdr:x>
      <cdr:y>0.2865</cdr:y>
    </cdr:from>
    <cdr:to>
      <cdr:x>0.736</cdr:x>
      <cdr:y>0.36639</cdr:y>
    </cdr:to>
    <cdr:sp macro="" textlink="">
      <cdr:nvSpPr>
        <cdr:cNvPr id="5" name="2 CuadroTexto"/>
        <cdr:cNvSpPr txBox="1"/>
      </cdr:nvSpPr>
      <cdr:spPr>
        <a:xfrm xmlns:a="http://schemas.openxmlformats.org/drawingml/2006/main" rot="20227876">
          <a:off x="2441864" y="1801092"/>
          <a:ext cx="3931227" cy="502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>
              <a:latin typeface="Arial Black" pitchFamily="34" charset="0"/>
            </a:rPr>
            <a:t>AUMENTO   75.32 %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0.078</cdr:x>
      <cdr:y>0.01377</cdr:y>
    </cdr:from>
    <cdr:to>
      <cdr:x>0.668</cdr:x>
      <cdr:y>0.09366</cdr:y>
    </cdr:to>
    <cdr:sp macro="" textlink="">
      <cdr:nvSpPr>
        <cdr:cNvPr id="6" name="19 CuadroTexto"/>
        <cdr:cNvSpPr txBox="1"/>
      </cdr:nvSpPr>
      <cdr:spPr>
        <a:xfrm xmlns:a="http://schemas.openxmlformats.org/drawingml/2006/main">
          <a:off x="675408" y="86591"/>
          <a:ext cx="5108865" cy="502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s-ES" sz="2800" b="1"/>
            <a:t>CONSUMO BIMESTRAL 700 KWH</a:t>
          </a:r>
        </a:p>
      </cdr:txBody>
    </cdr:sp>
  </cdr:relSizeAnchor>
  <cdr:relSizeAnchor xmlns:cdr="http://schemas.openxmlformats.org/drawingml/2006/chartDrawing">
    <cdr:from>
      <cdr:x>0.092</cdr:x>
      <cdr:y>0.08264</cdr:y>
    </cdr:from>
    <cdr:to>
      <cdr:x>0.5</cdr:x>
      <cdr:y>0.18182</cdr:y>
    </cdr:to>
    <cdr:sp macro="" textlink="">
      <cdr:nvSpPr>
        <cdr:cNvPr id="7" name="6 CuadroTexto"/>
        <cdr:cNvSpPr txBox="1"/>
      </cdr:nvSpPr>
      <cdr:spPr>
        <a:xfrm xmlns:a="http://schemas.openxmlformats.org/drawingml/2006/main">
          <a:off x="796636" y="519545"/>
          <a:ext cx="3532909" cy="6234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1800">
              <a:latin typeface="Arial Black" pitchFamily="34" charset="0"/>
            </a:rPr>
            <a:t>(COM IMPUESTOS)</a:t>
          </a:r>
          <a:endParaRPr lang="es-ES" sz="10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0.10102</cdr:x>
      <cdr:y>0.15461</cdr:y>
    </cdr:from>
    <cdr:to>
      <cdr:x>0.29408</cdr:x>
      <cdr:y>0.23964</cdr:y>
    </cdr:to>
    <cdr:sp macro="" textlink="">
      <cdr:nvSpPr>
        <cdr:cNvPr id="8" name="1 CuadroTexto"/>
        <cdr:cNvSpPr txBox="1"/>
      </cdr:nvSpPr>
      <cdr:spPr>
        <a:xfrm xmlns:a="http://schemas.openxmlformats.org/drawingml/2006/main">
          <a:off x="874745" y="971939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1150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0.066</cdr:x>
      <cdr:y>0.02479</cdr:y>
    </cdr:from>
    <cdr:to>
      <cdr:x>0.796</cdr:x>
      <cdr:y>0.14325</cdr:y>
    </cdr:to>
    <cdr:sp macro="" textlink="">
      <cdr:nvSpPr>
        <cdr:cNvPr id="2" name="21 CuadroTexto"/>
        <cdr:cNvSpPr txBox="1"/>
      </cdr:nvSpPr>
      <cdr:spPr>
        <a:xfrm xmlns:a="http://schemas.openxmlformats.org/drawingml/2006/main">
          <a:off x="571498" y="155863"/>
          <a:ext cx="6321137" cy="7446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s-ES" sz="2400" b="1">
              <a:latin typeface="Arial Black" pitchFamily="34" charset="0"/>
            </a:rPr>
            <a:t>CONSUMO BIMESTRAL 1000 KWH</a:t>
          </a:r>
        </a:p>
      </cdr:txBody>
    </cdr:sp>
  </cdr:relSizeAnchor>
  <cdr:relSizeAnchor xmlns:cdr="http://schemas.openxmlformats.org/drawingml/2006/chartDrawing">
    <cdr:from>
      <cdr:x>0.848</cdr:x>
      <cdr:y>0.01653</cdr:y>
    </cdr:from>
    <cdr:to>
      <cdr:x>0.978</cdr:x>
      <cdr:y>0.0854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342909" y="103909"/>
          <a:ext cx="1125682" cy="432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>
              <a:latin typeface="Arial Black" pitchFamily="34" charset="0"/>
            </a:rPr>
            <a:t>T1R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0.09</cdr:x>
      <cdr:y>0.09642</cdr:y>
    </cdr:from>
    <cdr:to>
      <cdr:x>0.512</cdr:x>
      <cdr:y>0.16529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79318" y="606136"/>
          <a:ext cx="3654137" cy="432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1800">
              <a:latin typeface="Arial Black" pitchFamily="34" charset="0"/>
            </a:rPr>
            <a:t>(CON IMPUESTOS)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0.19029</cdr:x>
      <cdr:y>0.22804</cdr:y>
    </cdr:from>
    <cdr:to>
      <cdr:x>0.85629</cdr:x>
      <cdr:y>0.41574</cdr:y>
    </cdr:to>
    <cdr:sp macro="" textlink="">
      <cdr:nvSpPr>
        <cdr:cNvPr id="5" name="4 Flecha derecha"/>
        <cdr:cNvSpPr/>
      </cdr:nvSpPr>
      <cdr:spPr>
        <a:xfrm xmlns:a="http://schemas.openxmlformats.org/drawingml/2006/main" rot="20282841">
          <a:off x="1647770" y="1433556"/>
          <a:ext cx="5766954" cy="1179979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1">
          <a:schemeClr val="accent2"/>
        </a:lnRef>
        <a:fillRef xmlns:a="http://schemas.openxmlformats.org/drawingml/2006/main" idx="3">
          <a:schemeClr val="accent2"/>
        </a:fillRef>
        <a:effectRef xmlns:a="http://schemas.openxmlformats.org/drawingml/2006/main" idx="2">
          <a:schemeClr val="accent2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0.266</cdr:x>
      <cdr:y>0.26446</cdr:y>
    </cdr:from>
    <cdr:to>
      <cdr:x>0.774</cdr:x>
      <cdr:y>0.37466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253437">
          <a:off x="2303318" y="1662545"/>
          <a:ext cx="4398818" cy="69272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3200">
              <a:solidFill>
                <a:schemeClr val="bg1"/>
              </a:solidFill>
              <a:latin typeface="Arial Black" pitchFamily="34" charset="0"/>
            </a:rPr>
            <a:t>AUMENTO </a:t>
          </a:r>
          <a:r>
            <a:rPr lang="es-ES" sz="3200" i="0">
              <a:solidFill>
                <a:schemeClr val="bg1"/>
              </a:solidFill>
              <a:latin typeface="Arial Black" pitchFamily="34" charset="0"/>
            </a:rPr>
            <a:t>76.02</a:t>
          </a:r>
          <a:r>
            <a:rPr lang="es-ES" sz="3200">
              <a:solidFill>
                <a:schemeClr val="bg1"/>
              </a:solidFill>
              <a:latin typeface="Arial Black" pitchFamily="34" charset="0"/>
            </a:rPr>
            <a:t> %</a:t>
          </a:r>
          <a:endParaRPr lang="es-ES" sz="1100">
            <a:solidFill>
              <a:schemeClr val="bg1"/>
            </a:solidFill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0.10551</cdr:x>
      <cdr:y>0.15925</cdr:y>
    </cdr:from>
    <cdr:to>
      <cdr:x>0.29857</cdr:x>
      <cdr:y>0.24428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913623" y="1001097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1531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0.074</cdr:x>
      <cdr:y>0.01928</cdr:y>
    </cdr:from>
    <cdr:to>
      <cdr:x>0.706</cdr:x>
      <cdr:y>0.12672</cdr:y>
    </cdr:to>
    <cdr:sp macro="" textlink="">
      <cdr:nvSpPr>
        <cdr:cNvPr id="2" name="23 CuadroTexto"/>
        <cdr:cNvSpPr txBox="1"/>
      </cdr:nvSpPr>
      <cdr:spPr>
        <a:xfrm xmlns:a="http://schemas.openxmlformats.org/drawingml/2006/main">
          <a:off x="640772" y="121227"/>
          <a:ext cx="5472545" cy="675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s-ES" sz="2800" b="1"/>
            <a:t>CONSUMO BIMESTRAL 1450 KWH</a:t>
          </a:r>
          <a:endParaRPr lang="es-ES" sz="1600" b="1"/>
        </a:p>
      </cdr:txBody>
    </cdr:sp>
  </cdr:relSizeAnchor>
  <cdr:relSizeAnchor xmlns:cdr="http://schemas.openxmlformats.org/drawingml/2006/chartDrawing">
    <cdr:from>
      <cdr:x>0.102</cdr:x>
      <cdr:y>0.11295</cdr:y>
    </cdr:from>
    <cdr:to>
      <cdr:x>0.626</cdr:x>
      <cdr:y>0.19559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883227" y="710045"/>
          <a:ext cx="4537364" cy="519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000">
              <a:latin typeface="Arial Black" pitchFamily="34" charset="0"/>
            </a:rPr>
            <a:t>(CON IMPUESTOS)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0.878</cdr:x>
      <cdr:y>0.00551</cdr:y>
    </cdr:from>
    <cdr:to>
      <cdr:x>0.992</cdr:x>
      <cdr:y>0.11295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602683" y="34636"/>
          <a:ext cx="987136" cy="675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>
              <a:latin typeface="Arial Black" pitchFamily="34" charset="0"/>
            </a:rPr>
            <a:t>T1R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0.17814</cdr:x>
      <cdr:y>0.23584</cdr:y>
    </cdr:from>
    <cdr:to>
      <cdr:x>0.87678</cdr:x>
      <cdr:y>0.47228</cdr:y>
    </cdr:to>
    <cdr:sp macro="" textlink="">
      <cdr:nvSpPr>
        <cdr:cNvPr id="5" name="4 Flecha derecha"/>
        <cdr:cNvSpPr/>
      </cdr:nvSpPr>
      <cdr:spPr>
        <a:xfrm xmlns:a="http://schemas.openxmlformats.org/drawingml/2006/main" rot="19924950">
          <a:off x="1542546" y="1482584"/>
          <a:ext cx="6049541" cy="1486429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0.264</cdr:x>
      <cdr:y>0.30303</cdr:y>
    </cdr:from>
    <cdr:to>
      <cdr:x>0.778</cdr:x>
      <cdr:y>0.41047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19905026">
          <a:off x="2286000" y="1905000"/>
          <a:ext cx="4450773" cy="675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800">
              <a:latin typeface="Arial Black" pitchFamily="34" charset="0"/>
            </a:rPr>
            <a:t>AUMENTO 126.01</a:t>
          </a:r>
          <a:r>
            <a:rPr lang="es-ES" sz="2800" baseline="0">
              <a:latin typeface="Arial Black" pitchFamily="34" charset="0"/>
            </a:rPr>
            <a:t> %</a:t>
          </a:r>
          <a:endParaRPr lang="es-ES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0.11898</cdr:x>
      <cdr:y>0.18398</cdr:y>
    </cdr:from>
    <cdr:to>
      <cdr:x>0.31204</cdr:x>
      <cdr:y>0.26902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1030255" y="1156607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1531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0.17286</cdr:x>
      <cdr:y>0.19216</cdr:y>
    </cdr:from>
    <cdr:to>
      <cdr:x>0.85586</cdr:x>
      <cdr:y>0.37282</cdr:y>
    </cdr:to>
    <cdr:sp macro="" textlink="">
      <cdr:nvSpPr>
        <cdr:cNvPr id="2" name="1 Flecha derecha"/>
        <cdr:cNvSpPr/>
      </cdr:nvSpPr>
      <cdr:spPr>
        <a:xfrm xmlns:a="http://schemas.openxmlformats.org/drawingml/2006/main" rot="20321309">
          <a:off x="1498661" y="1208367"/>
          <a:ext cx="5921352" cy="1136097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0.22422</cdr:x>
      <cdr:y>0.23029</cdr:y>
    </cdr:from>
    <cdr:to>
      <cdr:x>0.77354</cdr:x>
      <cdr:y>0.33076</cdr:y>
    </cdr:to>
    <cdr:sp macro="" textlink="">
      <cdr:nvSpPr>
        <cdr:cNvPr id="3" name="2 CuadroTexto"/>
        <cdr:cNvSpPr txBox="1"/>
      </cdr:nvSpPr>
      <cdr:spPr>
        <a:xfrm xmlns:a="http://schemas.openxmlformats.org/drawingml/2006/main" rot="20329568">
          <a:off x="1943876" y="1448189"/>
          <a:ext cx="4762500" cy="631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3600" b="1"/>
            <a:t>AUMENTO 69.77 %</a:t>
          </a:r>
          <a:endParaRPr lang="es-AR" sz="1200" b="1"/>
        </a:p>
      </cdr:txBody>
    </cdr:sp>
  </cdr:relSizeAnchor>
  <cdr:relSizeAnchor xmlns:cdr="http://schemas.openxmlformats.org/drawingml/2006/chartDrawing">
    <cdr:from>
      <cdr:x>0.07735</cdr:x>
      <cdr:y>0.02164</cdr:y>
    </cdr:from>
    <cdr:to>
      <cdr:x>0.6278</cdr:x>
      <cdr:y>0.09428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670637" y="136071"/>
          <a:ext cx="4772219" cy="456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800" b="1"/>
            <a:t>CONSUMO BIMESTRAL 0 KWH</a:t>
          </a:r>
          <a:endParaRPr lang="es-AR" sz="1100" b="1"/>
        </a:p>
      </cdr:txBody>
    </cdr:sp>
  </cdr:relSizeAnchor>
  <cdr:relSizeAnchor xmlns:cdr="http://schemas.openxmlformats.org/drawingml/2006/chartDrawing">
    <cdr:from>
      <cdr:x>0.0852</cdr:x>
      <cdr:y>0.09583</cdr:y>
    </cdr:from>
    <cdr:to>
      <cdr:x>0.37108</cdr:x>
      <cdr:y>0.17311</cdr:y>
    </cdr:to>
    <cdr:sp macro="" textlink="">
      <cdr:nvSpPr>
        <cdr:cNvPr id="6" name="5 CuadroTexto"/>
        <cdr:cNvSpPr txBox="1"/>
      </cdr:nvSpPr>
      <cdr:spPr>
        <a:xfrm xmlns:a="http://schemas.openxmlformats.org/drawingml/2006/main">
          <a:off x="738673" y="602601"/>
          <a:ext cx="2478444" cy="4859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000" b="1"/>
            <a:t>(CON IMPUESTOS)</a:t>
          </a:r>
          <a:endParaRPr lang="es-AR" sz="1100" b="1"/>
        </a:p>
      </cdr:txBody>
    </cdr:sp>
  </cdr:relSizeAnchor>
  <cdr:relSizeAnchor xmlns:cdr="http://schemas.openxmlformats.org/drawingml/2006/chartDrawing">
    <cdr:from>
      <cdr:x>0.8778</cdr:x>
      <cdr:y>0.02473</cdr:y>
    </cdr:from>
    <cdr:to>
      <cdr:x>0.99552</cdr:x>
      <cdr:y>0.11128</cdr:y>
    </cdr:to>
    <cdr:sp macro="" textlink="">
      <cdr:nvSpPr>
        <cdr:cNvPr id="7" name="6 CuadroTexto"/>
        <cdr:cNvSpPr txBox="1"/>
      </cdr:nvSpPr>
      <cdr:spPr>
        <a:xfrm xmlns:a="http://schemas.openxmlformats.org/drawingml/2006/main">
          <a:off x="7610281" y="155510"/>
          <a:ext cx="1020535" cy="5442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3200" b="1"/>
            <a:t>T1RE</a:t>
          </a:r>
          <a:endParaRPr lang="es-AR" sz="1100" b="1"/>
        </a:p>
      </cdr:txBody>
    </cdr:sp>
  </cdr:relSizeAnchor>
  <cdr:relSizeAnchor xmlns:cdr="http://schemas.openxmlformats.org/drawingml/2006/chartDrawing">
    <cdr:from>
      <cdr:x>0.09641</cdr:x>
      <cdr:y>0.15765</cdr:y>
    </cdr:from>
    <cdr:to>
      <cdr:x>0.28924</cdr:x>
      <cdr:y>0.24266</cdr:y>
    </cdr:to>
    <cdr:sp macro="" textlink="">
      <cdr:nvSpPr>
        <cdr:cNvPr id="8" name="1 CuadroTexto"/>
        <cdr:cNvSpPr txBox="1"/>
      </cdr:nvSpPr>
      <cdr:spPr>
        <a:xfrm xmlns:a="http://schemas.openxmlformats.org/drawingml/2006/main">
          <a:off x="835867" y="991377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28650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161925</xdr:colOff>
      <xdr:row>31</xdr:row>
      <xdr:rowOff>180975</xdr:rowOff>
    </xdr:to>
    <xdr:graphicFrame macro="">
      <xdr:nvGraphicFramePr>
        <xdr:cNvPr id="7169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0.06502</cdr:x>
      <cdr:y>0.01082</cdr:y>
    </cdr:from>
    <cdr:to>
      <cdr:x>0.56839</cdr:x>
      <cdr:y>0.08346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63724" y="68036"/>
          <a:ext cx="4364005" cy="45681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0.77691</cdr:x>
      <cdr:y>0.01082</cdr:y>
    </cdr:from>
    <cdr:to>
      <cdr:x>0.95179</cdr:x>
      <cdr:y>0.08655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6735536" y="68036"/>
          <a:ext cx="1516224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1800" b="1"/>
            <a:t>T1RE</a:t>
          </a:r>
        </a:p>
      </cdr:txBody>
    </cdr:sp>
  </cdr:relSizeAnchor>
  <cdr:relSizeAnchor xmlns:cdr="http://schemas.openxmlformats.org/drawingml/2006/chartDrawing">
    <cdr:from>
      <cdr:x>0.08072</cdr:x>
      <cdr:y>0.07419</cdr:y>
    </cdr:from>
    <cdr:to>
      <cdr:x>0.38565</cdr:x>
      <cdr:y>0.1221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699796" y="466531"/>
          <a:ext cx="2643673" cy="3013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1800" b="1"/>
            <a:t>(CON IMPUESTOS)</a:t>
          </a:r>
          <a:endParaRPr lang="es-AR" sz="1100" b="1"/>
        </a:p>
      </cdr:txBody>
    </cdr:sp>
  </cdr:relSizeAnchor>
  <cdr:relSizeAnchor xmlns:cdr="http://schemas.openxmlformats.org/drawingml/2006/chartDrawing">
    <cdr:from>
      <cdr:x>0.18498</cdr:x>
      <cdr:y>0.21793</cdr:y>
    </cdr:from>
    <cdr:to>
      <cdr:x>0.84978</cdr:x>
      <cdr:y>0.34003</cdr:y>
    </cdr:to>
    <cdr:sp macro="" textlink="">
      <cdr:nvSpPr>
        <cdr:cNvPr id="5" name="4 Flecha derecha"/>
        <cdr:cNvSpPr/>
      </cdr:nvSpPr>
      <cdr:spPr>
        <a:xfrm xmlns:a="http://schemas.openxmlformats.org/drawingml/2006/main" rot="20512051">
          <a:off x="1603699" y="1370433"/>
          <a:ext cx="5763597" cy="767832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0.31726</cdr:x>
      <cdr:y>0.22566</cdr:y>
    </cdr:from>
    <cdr:to>
      <cdr:x>0.74888</cdr:x>
      <cdr:y>0.30139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507624">
          <a:off x="2750588" y="1419030"/>
          <a:ext cx="3741964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400" b="1">
              <a:latin typeface="Arial Black" pitchFamily="34" charset="0"/>
            </a:rPr>
            <a:t>AUMENTO 52.94 %</a:t>
          </a:r>
          <a:endParaRPr lang="es-AR" sz="1100" b="1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0.09417</cdr:x>
      <cdr:y>0.12983</cdr:y>
    </cdr:from>
    <cdr:to>
      <cdr:x>0.287</cdr:x>
      <cdr:y>0.21484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816428" y="816428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28650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0.06502</cdr:x>
      <cdr:y>0.01546</cdr:y>
    </cdr:from>
    <cdr:to>
      <cdr:x>0.57885</cdr:x>
      <cdr:y>0.09274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63724" y="97193"/>
          <a:ext cx="4454719" cy="48597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0.08184</cdr:x>
      <cdr:y>0.09892</cdr:y>
    </cdr:from>
    <cdr:to>
      <cdr:x>0.36659</cdr:x>
      <cdr:y>0.15301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09515" y="622041"/>
          <a:ext cx="2468725" cy="3401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1200">
              <a:latin typeface="Arial Black" pitchFamily="34" charset="0"/>
            </a:rPr>
            <a:t>(CON IMPUESTOS)</a:t>
          </a:r>
          <a:endParaRPr lang="es-AR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0.90022</cdr:x>
      <cdr:y>0.02164</cdr:y>
    </cdr:from>
    <cdr:to>
      <cdr:x>0.98767</cdr:x>
      <cdr:y>0.07573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804668" y="136071"/>
          <a:ext cx="758113" cy="3401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1400">
              <a:latin typeface="Arial Black" pitchFamily="34" charset="0"/>
            </a:rPr>
            <a:t>T1RE</a:t>
          </a:r>
          <a:endParaRPr lang="es-AR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0.20484</cdr:x>
      <cdr:y>0.15913</cdr:y>
    </cdr:from>
    <cdr:to>
      <cdr:x>0.85046</cdr:x>
      <cdr:y>0.3075</cdr:y>
    </cdr:to>
    <cdr:sp macro="" textlink="">
      <cdr:nvSpPr>
        <cdr:cNvPr id="5" name="4 Flecha derecha"/>
        <cdr:cNvSpPr/>
      </cdr:nvSpPr>
      <cdr:spPr>
        <a:xfrm xmlns:a="http://schemas.openxmlformats.org/drawingml/2006/main" rot="20643919">
          <a:off x="1775866" y="1000665"/>
          <a:ext cx="5597334" cy="933061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C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0.30942</cdr:x>
      <cdr:y>0.17002</cdr:y>
    </cdr:from>
    <cdr:to>
      <cdr:x>0.80269</cdr:x>
      <cdr:y>0.27357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589934">
          <a:off x="2682552" y="1069132"/>
          <a:ext cx="4276531" cy="6511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800">
              <a:latin typeface="Arial Black" pitchFamily="34" charset="0"/>
            </a:rPr>
            <a:t>AUMENTO </a:t>
          </a:r>
          <a:r>
            <a:rPr lang="es-AR" sz="2800" baseline="0">
              <a:latin typeface="Arial Black" pitchFamily="34" charset="0"/>
            </a:rPr>
            <a:t> 38.76 %</a:t>
          </a:r>
          <a:endParaRPr lang="es-AR" sz="12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0.09193</cdr:x>
      <cdr:y>0.14992</cdr:y>
    </cdr:from>
    <cdr:to>
      <cdr:x>0.28475</cdr:x>
      <cdr:y>0.23493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796989" y="942781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19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0.07623</cdr:x>
      <cdr:y>0.00773</cdr:y>
    </cdr:from>
    <cdr:to>
      <cdr:x>0.55923</cdr:x>
      <cdr:y>0.08037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60918" y="48597"/>
          <a:ext cx="4187429" cy="45681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0.1009</cdr:x>
      <cdr:y>0.0713</cdr:y>
    </cdr:from>
    <cdr:to>
      <cdr:x>0.45466</cdr:x>
      <cdr:y>0.1254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874745" y="437372"/>
          <a:ext cx="3071326" cy="3401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1400">
              <a:latin typeface="Arial Black" pitchFamily="34" charset="0"/>
            </a:rPr>
            <a:t>(CON</a:t>
          </a:r>
          <a:r>
            <a:rPr lang="es-AR" sz="1400" baseline="0">
              <a:latin typeface="Arial Black" pitchFamily="34" charset="0"/>
            </a:rPr>
            <a:t> IMPUESTOS)</a:t>
          </a:r>
          <a:endParaRPr lang="es-AR" sz="11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0.88888</cdr:x>
      <cdr:y>0.02518</cdr:y>
    </cdr:from>
    <cdr:to>
      <cdr:x>0.99389</cdr:x>
      <cdr:y>0.10685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717194" y="145791"/>
          <a:ext cx="903903" cy="5151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400" b="1"/>
            <a:t>T1RE</a:t>
          </a:r>
          <a:endParaRPr lang="es-AR" sz="1100" b="1"/>
        </a:p>
      </cdr:txBody>
    </cdr:sp>
  </cdr:relSizeAnchor>
  <cdr:relSizeAnchor xmlns:cdr="http://schemas.openxmlformats.org/drawingml/2006/chartDrawing">
    <cdr:from>
      <cdr:x>0.19145</cdr:x>
      <cdr:y>0.17152</cdr:y>
    </cdr:from>
    <cdr:to>
      <cdr:x>0.83619</cdr:x>
      <cdr:y>0.33614</cdr:y>
    </cdr:to>
    <cdr:sp macro="" textlink="">
      <cdr:nvSpPr>
        <cdr:cNvPr id="5" name="4 Flecha derecha"/>
        <cdr:cNvSpPr/>
      </cdr:nvSpPr>
      <cdr:spPr>
        <a:xfrm xmlns:a="http://schemas.openxmlformats.org/drawingml/2006/main" rot="20842845">
          <a:off x="1661980" y="1069161"/>
          <a:ext cx="5598369" cy="1039920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0.27627</cdr:x>
      <cdr:y>0.20498</cdr:y>
    </cdr:from>
    <cdr:to>
      <cdr:x>0.7531</cdr:x>
      <cdr:y>0.30365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897977">
          <a:off x="2397356" y="1279595"/>
          <a:ext cx="4140457" cy="622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800">
              <a:latin typeface="Arial Black" pitchFamily="34" charset="0"/>
            </a:rPr>
            <a:t>AUMENTO 35.44 %</a:t>
          </a:r>
          <a:endParaRPr lang="es-AR" sz="12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0.11211</cdr:x>
      <cdr:y>0.13003</cdr:y>
    </cdr:from>
    <cdr:to>
      <cdr:x>0.30443</cdr:x>
      <cdr:y>0.21479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971938" y="806709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293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0.05157</cdr:x>
      <cdr:y>0</cdr:y>
    </cdr:from>
    <cdr:to>
      <cdr:x>0.5654</cdr:x>
      <cdr:y>0.07728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47092" y="-29158"/>
          <a:ext cx="4454710" cy="485969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0.07735</cdr:x>
      <cdr:y>0.08037</cdr:y>
    </cdr:from>
    <cdr:to>
      <cdr:x>0.33744</cdr:x>
      <cdr:y>0.12365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670638" y="505408"/>
          <a:ext cx="2254898" cy="272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1600" b="1"/>
            <a:t>(CON IMPUESTOS)</a:t>
          </a:r>
          <a:endParaRPr lang="es-AR" sz="1100" b="1"/>
        </a:p>
      </cdr:txBody>
    </cdr:sp>
  </cdr:relSizeAnchor>
  <cdr:relSizeAnchor xmlns:cdr="http://schemas.openxmlformats.org/drawingml/2006/chartDrawing">
    <cdr:from>
      <cdr:x>0.90695</cdr:x>
      <cdr:y>0.01546</cdr:y>
    </cdr:from>
    <cdr:to>
      <cdr:x>0.98543</cdr:x>
      <cdr:y>0.07573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862985" y="97194"/>
          <a:ext cx="680357" cy="3790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1800" b="1"/>
            <a:t>T1RE</a:t>
          </a:r>
          <a:endParaRPr lang="es-AR" sz="1100" b="1"/>
        </a:p>
      </cdr:txBody>
    </cdr:sp>
  </cdr:relSizeAnchor>
  <cdr:relSizeAnchor xmlns:cdr="http://schemas.openxmlformats.org/drawingml/2006/chartDrawing">
    <cdr:from>
      <cdr:x>0.21746</cdr:x>
      <cdr:y>0.12679</cdr:y>
    </cdr:from>
    <cdr:to>
      <cdr:x>0.84539</cdr:x>
      <cdr:y>0.2872</cdr:y>
    </cdr:to>
    <cdr:sp macro="" textlink="">
      <cdr:nvSpPr>
        <cdr:cNvPr id="5" name="4 Flecha derecha"/>
        <cdr:cNvSpPr/>
      </cdr:nvSpPr>
      <cdr:spPr>
        <a:xfrm xmlns:a="http://schemas.openxmlformats.org/drawingml/2006/main" rot="20697251">
          <a:off x="1887498" y="794166"/>
          <a:ext cx="5452576" cy="1010287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FF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0.28475</cdr:x>
      <cdr:y>0.16692</cdr:y>
    </cdr:from>
    <cdr:to>
      <cdr:x>0.73991</cdr:x>
      <cdr:y>0.26121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726503">
          <a:off x="2468724" y="1049695"/>
          <a:ext cx="3946071" cy="592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3200" b="1"/>
            <a:t>AUMENTO 33.70 %</a:t>
          </a:r>
          <a:endParaRPr lang="es-AR" sz="1100" b="1"/>
        </a:p>
      </cdr:txBody>
    </cdr:sp>
  </cdr:relSizeAnchor>
  <cdr:relSizeAnchor xmlns:cdr="http://schemas.openxmlformats.org/drawingml/2006/chartDrawing">
    <cdr:from>
      <cdr:x>0.08969</cdr:x>
      <cdr:y>0.13601</cdr:y>
    </cdr:from>
    <cdr:to>
      <cdr:x>0.28251</cdr:x>
      <cdr:y>0.22102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777551" y="855306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1912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0.04821</cdr:x>
      <cdr:y>0</cdr:y>
    </cdr:from>
    <cdr:to>
      <cdr:x>0.64424</cdr:x>
      <cdr:y>0.08964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17934" y="0"/>
          <a:ext cx="5167462" cy="56372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0.07735</cdr:x>
      <cdr:y>0.08964</cdr:y>
    </cdr:from>
    <cdr:to>
      <cdr:x>0.33632</cdr:x>
      <cdr:y>0.15301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670638" y="563724"/>
          <a:ext cx="2245178" cy="3984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1800" b="1"/>
            <a:t>(CON IMPUESTOS)</a:t>
          </a:r>
          <a:endParaRPr lang="es-AR" sz="1100" b="1"/>
        </a:p>
      </cdr:txBody>
    </cdr:sp>
  </cdr:relSizeAnchor>
  <cdr:relSizeAnchor xmlns:cdr="http://schemas.openxmlformats.org/drawingml/2006/chartDrawing">
    <cdr:from>
      <cdr:x>0.90583</cdr:x>
      <cdr:y>0.02009</cdr:y>
    </cdr:from>
    <cdr:to>
      <cdr:x>1</cdr:x>
      <cdr:y>0.08655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853265" y="126352"/>
          <a:ext cx="816429" cy="4179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000" b="1"/>
            <a:t>T1RE</a:t>
          </a:r>
          <a:endParaRPr lang="es-AR" sz="1100" b="1"/>
        </a:p>
      </cdr:txBody>
    </cdr:sp>
  </cdr:relSizeAnchor>
  <cdr:relSizeAnchor xmlns:cdr="http://schemas.openxmlformats.org/drawingml/2006/chartDrawing">
    <cdr:from>
      <cdr:x>0.2059</cdr:x>
      <cdr:y>0.17354</cdr:y>
    </cdr:from>
    <cdr:to>
      <cdr:x>0.84494</cdr:x>
      <cdr:y>0.33688</cdr:y>
    </cdr:to>
    <cdr:sp macro="" textlink="">
      <cdr:nvSpPr>
        <cdr:cNvPr id="5" name="4 Flecha derecha"/>
        <cdr:cNvSpPr/>
      </cdr:nvSpPr>
      <cdr:spPr>
        <a:xfrm xmlns:a="http://schemas.openxmlformats.org/drawingml/2006/main" rot="20872022">
          <a:off x="1787291" y="1088170"/>
          <a:ext cx="5548883" cy="1030255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C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0.25381</cdr:x>
      <cdr:y>0.21047</cdr:y>
    </cdr:from>
    <cdr:to>
      <cdr:x>0.73849</cdr:x>
      <cdr:y>0.32176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896631">
          <a:off x="2200490" y="1323547"/>
          <a:ext cx="4201981" cy="6997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3600" b="1"/>
            <a:t>AUMENTO 31.94 %</a:t>
          </a:r>
          <a:endParaRPr lang="es-AR" sz="1100" b="1"/>
        </a:p>
      </cdr:txBody>
    </cdr:sp>
  </cdr:relSizeAnchor>
  <cdr:relSizeAnchor xmlns:cdr="http://schemas.openxmlformats.org/drawingml/2006/chartDrawing">
    <cdr:from>
      <cdr:x>0.09193</cdr:x>
      <cdr:y>0.1391</cdr:y>
    </cdr:from>
    <cdr:to>
      <cdr:x>0.28475</cdr:x>
      <cdr:y>0.22411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796990" y="874745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1912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0.36481</cdr:x>
      <cdr:y>0.01892</cdr:y>
    </cdr:from>
    <cdr:to>
      <cdr:x>0.99606</cdr:x>
      <cdr:y>0.31081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667933" y="51858"/>
          <a:ext cx="2886075" cy="800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ES" sz="2000" b="1"/>
            <a:t>COSTO</a:t>
          </a:r>
          <a:r>
            <a:rPr lang="es-ES" sz="2000" b="1" baseline="0"/>
            <a:t> PROMEDIO DEL KWH</a:t>
          </a:r>
        </a:p>
        <a:p xmlns:a="http://schemas.openxmlformats.org/drawingml/2006/main">
          <a:pPr algn="ctr"/>
          <a:r>
            <a:rPr lang="es-ES" sz="2000" b="1" baseline="0"/>
            <a:t>PARA CONSUMOS </a:t>
          </a:r>
        </a:p>
        <a:p xmlns:a="http://schemas.openxmlformats.org/drawingml/2006/main">
          <a:pPr algn="ctr"/>
          <a:r>
            <a:rPr lang="es-ES" sz="2000" b="1" baseline="0"/>
            <a:t>ENTRE 0 Y MÁS DE 2800 KWH </a:t>
          </a:r>
        </a:p>
        <a:p xmlns:a="http://schemas.openxmlformats.org/drawingml/2006/main">
          <a:pPr algn="ctr"/>
          <a:r>
            <a:rPr lang="es-ES" sz="2000" b="1" baseline="0"/>
            <a:t>SIN IMPUESTOS</a:t>
          </a:r>
          <a:endParaRPr lang="es-ES" sz="2000" b="1"/>
        </a:p>
      </cdr:txBody>
    </cdr:sp>
  </cdr:relSizeAnchor>
  <cdr:relSizeAnchor xmlns:cdr="http://schemas.openxmlformats.org/drawingml/2006/chartDrawing">
    <cdr:from>
      <cdr:x>0.40075</cdr:x>
      <cdr:y>0.41985</cdr:y>
    </cdr:from>
    <cdr:to>
      <cdr:x>0.67181</cdr:x>
      <cdr:y>0.60476</cdr:y>
    </cdr:to>
    <cdr:sp macro="" textlink="">
      <cdr:nvSpPr>
        <cdr:cNvPr id="3" name="4 Rectángulo"/>
        <cdr:cNvSpPr/>
      </cdr:nvSpPr>
      <cdr:spPr>
        <a:xfrm xmlns:a="http://schemas.openxmlformats.org/drawingml/2006/main" rot="1587413">
          <a:off x="3728688" y="2555487"/>
          <a:ext cx="2522037" cy="1125501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rgbClr val="C0504D">
                <a:tint val="20000"/>
              </a:srgbClr>
            </a:contourClr>
          </a:sp3d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s-ES" sz="5400" b="1" cap="none" spc="50">
              <a:ln w="11430"/>
              <a:gradFill>
                <a:gsLst>
                  <a:gs pos="25000">
                    <a:srgbClr val="C0504D">
                      <a:satMod val="155000"/>
                    </a:srgbClr>
                  </a:gs>
                  <a:gs pos="100000">
                    <a:srgbClr val="C0504D">
                      <a:shade val="45000"/>
                      <a:satMod val="165000"/>
                    </a:srgb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149 % </a:t>
          </a:r>
          <a:r>
            <a:rPr lang="es-ES" sz="6600" b="1" cap="none" spc="50">
              <a:ln w="11430"/>
              <a:gradFill>
                <a:gsLst>
                  <a:gs pos="25000">
                    <a:srgbClr val="C0504D">
                      <a:satMod val="155000"/>
                    </a:srgbClr>
                  </a:gs>
                  <a:gs pos="100000">
                    <a:srgbClr val="C0504D">
                      <a:shade val="45000"/>
                      <a:satMod val="165000"/>
                    </a:srgb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+</a:t>
          </a:r>
        </a:p>
      </cdr:txBody>
    </cdr:sp>
  </cdr:relSizeAnchor>
  <cdr:relSizeAnchor xmlns:cdr="http://schemas.openxmlformats.org/drawingml/2006/chartDrawing">
    <cdr:from>
      <cdr:x>0.19348</cdr:x>
      <cdr:y>0.82156</cdr:y>
    </cdr:from>
    <cdr:to>
      <cdr:x>0.40027</cdr:x>
      <cdr:y>0.9671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1800225" y="5000625"/>
          <a:ext cx="1924050" cy="885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_tradnl" sz="3200" b="1">
              <a:solidFill>
                <a:schemeClr val="bg1"/>
              </a:solidFill>
            </a:rPr>
            <a:t>EDEA S.A.</a:t>
          </a:r>
          <a:endParaRPr lang="es-ES_tradnl" sz="11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0.65928</cdr:x>
      <cdr:y>0.81374</cdr:y>
    </cdr:from>
    <cdr:to>
      <cdr:x>0.85481</cdr:x>
      <cdr:y>0.97962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6134100" y="4953000"/>
          <a:ext cx="1819275" cy="1009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_tradnl" sz="3600">
              <a:solidFill>
                <a:schemeClr val="bg1"/>
              </a:solidFill>
            </a:rPr>
            <a:t>EDENOR</a:t>
          </a:r>
          <a:endParaRPr lang="es-ES_tradnl" sz="1100">
            <a:solidFill>
              <a:schemeClr val="bg1"/>
            </a:solidFill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0.06278</cdr:x>
      <cdr:y>0.00155</cdr:y>
    </cdr:from>
    <cdr:to>
      <cdr:x>0.67937</cdr:x>
      <cdr:y>0.09428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44285" y="9719"/>
          <a:ext cx="5345663" cy="58316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0.08969</cdr:x>
      <cdr:y>0.09119</cdr:y>
    </cdr:from>
    <cdr:to>
      <cdr:x>0.47197</cdr:x>
      <cdr:y>0.16074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77551" y="573444"/>
          <a:ext cx="3314311" cy="4373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000" b="1"/>
            <a:t>(CON IMPUESTOS)</a:t>
          </a:r>
          <a:endParaRPr lang="es-AR" sz="1100" b="1"/>
        </a:p>
      </cdr:txBody>
    </cdr:sp>
  </cdr:relSizeAnchor>
  <cdr:relSizeAnchor xmlns:cdr="http://schemas.openxmlformats.org/drawingml/2006/chartDrawing">
    <cdr:from>
      <cdr:x>0.90234</cdr:x>
      <cdr:y>0.0175</cdr:y>
    </cdr:from>
    <cdr:to>
      <cdr:x>1</cdr:x>
      <cdr:y>0.10096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843546" y="106913"/>
          <a:ext cx="835867" cy="524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400" b="1"/>
            <a:t>T1RE</a:t>
          </a:r>
          <a:endParaRPr lang="es-AR" sz="1100" b="1"/>
        </a:p>
      </cdr:txBody>
    </cdr:sp>
  </cdr:relSizeAnchor>
  <cdr:relSizeAnchor xmlns:cdr="http://schemas.openxmlformats.org/drawingml/2006/chartDrawing">
    <cdr:from>
      <cdr:x>0.18539</cdr:x>
      <cdr:y>0.16503</cdr:y>
    </cdr:from>
    <cdr:to>
      <cdr:x>0.85382</cdr:x>
      <cdr:y>0.30363</cdr:y>
    </cdr:to>
    <cdr:sp macro="" textlink="">
      <cdr:nvSpPr>
        <cdr:cNvPr id="5" name="4 Flecha derecha"/>
        <cdr:cNvSpPr/>
      </cdr:nvSpPr>
      <cdr:spPr>
        <a:xfrm xmlns:a="http://schemas.openxmlformats.org/drawingml/2006/main" rot="20359905">
          <a:off x="1609407" y="1034635"/>
          <a:ext cx="5803759" cy="874745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C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0.2287</cdr:x>
      <cdr:y>0.20866</cdr:y>
    </cdr:from>
    <cdr:to>
      <cdr:x>0.73206</cdr:x>
      <cdr:y>0.29212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360417">
          <a:off x="1982756" y="1312119"/>
          <a:ext cx="4364005" cy="524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3200" b="1"/>
            <a:t>AUMENTO 59.25 %</a:t>
          </a:r>
          <a:endParaRPr lang="es-AR" sz="1100" b="1"/>
        </a:p>
      </cdr:txBody>
    </cdr:sp>
  </cdr:relSizeAnchor>
  <cdr:relSizeAnchor xmlns:cdr="http://schemas.openxmlformats.org/drawingml/2006/chartDrawing">
    <cdr:from>
      <cdr:x>0.10314</cdr:x>
      <cdr:y>0.1592</cdr:y>
    </cdr:from>
    <cdr:to>
      <cdr:x>0.29596</cdr:x>
      <cdr:y>0.2442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894183" y="1001097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1531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0.06614</cdr:x>
      <cdr:y>0.00284</cdr:y>
    </cdr:from>
    <cdr:to>
      <cdr:x>0.64163</cdr:x>
      <cdr:y>0.09139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73443" y="19439"/>
          <a:ext cx="4989273" cy="54428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0.09417</cdr:x>
      <cdr:y>0.09428</cdr:y>
    </cdr:from>
    <cdr:to>
      <cdr:x>0.39462</cdr:x>
      <cdr:y>0.15611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816429" y="592883"/>
          <a:ext cx="2604795" cy="38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000" b="1"/>
            <a:t>(CON IMPUESTOS)</a:t>
          </a:r>
          <a:endParaRPr lang="es-AR" sz="1100" b="1"/>
        </a:p>
      </cdr:txBody>
    </cdr:sp>
  </cdr:relSizeAnchor>
  <cdr:relSizeAnchor xmlns:cdr="http://schemas.openxmlformats.org/drawingml/2006/chartDrawing">
    <cdr:from>
      <cdr:x>0.89574</cdr:x>
      <cdr:y>0.02009</cdr:y>
    </cdr:from>
    <cdr:to>
      <cdr:x>0.99888</cdr:x>
      <cdr:y>0.09428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765791" y="126352"/>
          <a:ext cx="894183" cy="4665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400" b="1"/>
            <a:t>T1RE</a:t>
          </a:r>
          <a:endParaRPr lang="es-AR" sz="1100" b="1"/>
        </a:p>
      </cdr:txBody>
    </cdr:sp>
  </cdr:relSizeAnchor>
  <cdr:relSizeAnchor xmlns:cdr="http://schemas.openxmlformats.org/drawingml/2006/chartDrawing">
    <cdr:from>
      <cdr:x>0.20166</cdr:x>
      <cdr:y>0.26364</cdr:y>
    </cdr:from>
    <cdr:to>
      <cdr:x>0.85525</cdr:x>
      <cdr:y>0.43177</cdr:y>
    </cdr:to>
    <cdr:sp macro="" textlink="">
      <cdr:nvSpPr>
        <cdr:cNvPr id="5" name="4 Flecha derecha"/>
        <cdr:cNvSpPr/>
      </cdr:nvSpPr>
      <cdr:spPr>
        <a:xfrm xmlns:a="http://schemas.openxmlformats.org/drawingml/2006/main" rot="20469116">
          <a:off x="1748341" y="1657856"/>
          <a:ext cx="5666403" cy="1057297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0.29484</cdr:x>
      <cdr:y>0.29366</cdr:y>
    </cdr:from>
    <cdr:to>
      <cdr:x>0.74776</cdr:x>
      <cdr:y>0.42349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513792">
          <a:off x="2556201" y="1846685"/>
          <a:ext cx="3926633" cy="816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3600" b="1"/>
            <a:t>AUMENTO 58.97 %</a:t>
          </a:r>
          <a:endParaRPr lang="es-AR" sz="1200" b="1"/>
        </a:p>
      </cdr:txBody>
    </cdr:sp>
  </cdr:relSizeAnchor>
  <cdr:relSizeAnchor xmlns:cdr="http://schemas.openxmlformats.org/drawingml/2006/chartDrawing">
    <cdr:from>
      <cdr:x>0.10426</cdr:x>
      <cdr:y>0.15456</cdr:y>
    </cdr:from>
    <cdr:to>
      <cdr:x>0.29709</cdr:x>
      <cdr:y>0.23957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903903" y="971938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0.05493</cdr:x>
      <cdr:y>0.00464</cdr:y>
    </cdr:from>
    <cdr:to>
      <cdr:x>0.58931</cdr:x>
      <cdr:y>0.08501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76249" y="29158"/>
          <a:ext cx="4632910" cy="505409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0.08072</cdr:x>
      <cdr:y>0.09428</cdr:y>
    </cdr:from>
    <cdr:to>
      <cdr:x>0.32063</cdr:x>
      <cdr:y>0.14683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699796" y="592883"/>
          <a:ext cx="2079949" cy="3304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1800" b="1"/>
            <a:t>(CON IMPUESTOS)</a:t>
          </a:r>
          <a:endParaRPr lang="es-AR" sz="1100" b="1"/>
        </a:p>
      </cdr:txBody>
    </cdr:sp>
  </cdr:relSizeAnchor>
  <cdr:relSizeAnchor xmlns:cdr="http://schemas.openxmlformats.org/drawingml/2006/chartDrawing">
    <cdr:from>
      <cdr:x>0.88677</cdr:x>
      <cdr:y>0.02318</cdr:y>
    </cdr:from>
    <cdr:to>
      <cdr:x>0.99215</cdr:x>
      <cdr:y>0.10819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688036" y="145791"/>
          <a:ext cx="913622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400" b="1"/>
            <a:t>T1RE</a:t>
          </a:r>
          <a:endParaRPr lang="es-AR" sz="1100" b="1"/>
        </a:p>
      </cdr:txBody>
    </cdr:sp>
  </cdr:relSizeAnchor>
  <cdr:relSizeAnchor xmlns:cdr="http://schemas.openxmlformats.org/drawingml/2006/chartDrawing">
    <cdr:from>
      <cdr:x>0.19298</cdr:x>
      <cdr:y>0.23484</cdr:y>
    </cdr:from>
    <cdr:to>
      <cdr:x>0.84921</cdr:x>
      <cdr:y>0.3955</cdr:y>
    </cdr:to>
    <cdr:sp macro="" textlink="">
      <cdr:nvSpPr>
        <cdr:cNvPr id="5" name="4 Flecha derecha"/>
        <cdr:cNvSpPr/>
      </cdr:nvSpPr>
      <cdr:spPr>
        <a:xfrm xmlns:a="http://schemas.openxmlformats.org/drawingml/2006/main" rot="20475917">
          <a:off x="1673056" y="1476754"/>
          <a:ext cx="5689317" cy="1010298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0.25112</cdr:x>
      <cdr:y>0.25966</cdr:y>
    </cdr:from>
    <cdr:to>
      <cdr:x>0.77242</cdr:x>
      <cdr:y>0.36785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466504">
          <a:off x="2177143" y="1632857"/>
          <a:ext cx="4519516" cy="6803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3600" b="1"/>
            <a:t>AUMENTO 58.73 %</a:t>
          </a:r>
        </a:p>
      </cdr:txBody>
    </cdr:sp>
  </cdr:relSizeAnchor>
  <cdr:relSizeAnchor xmlns:cdr="http://schemas.openxmlformats.org/drawingml/2006/chartDrawing">
    <cdr:from>
      <cdr:x>0.09305</cdr:x>
      <cdr:y>0.14374</cdr:y>
    </cdr:from>
    <cdr:to>
      <cdr:x>0.28587</cdr:x>
      <cdr:y>0.22875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806709" y="903903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1912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0.0639</cdr:x>
      <cdr:y>0.00773</cdr:y>
    </cdr:from>
    <cdr:to>
      <cdr:x>0.64966</cdr:x>
      <cdr:y>0.09708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54003" y="48597"/>
          <a:ext cx="5078373" cy="55400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0.08632</cdr:x>
      <cdr:y>0.09583</cdr:y>
    </cdr:from>
    <cdr:to>
      <cdr:x>0.36996</cdr:x>
      <cdr:y>0.14374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48393" y="602602"/>
          <a:ext cx="2459005" cy="3013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1800" b="1"/>
            <a:t>(CON IMPUESTOS)</a:t>
          </a:r>
          <a:endParaRPr lang="es-AR" sz="1100" b="1"/>
        </a:p>
      </cdr:txBody>
    </cdr:sp>
  </cdr:relSizeAnchor>
  <cdr:relSizeAnchor xmlns:cdr="http://schemas.openxmlformats.org/drawingml/2006/chartDrawing">
    <cdr:from>
      <cdr:x>0.90247</cdr:x>
      <cdr:y>0.01855</cdr:y>
    </cdr:from>
    <cdr:to>
      <cdr:x>0.99103</cdr:x>
      <cdr:y>0.09892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824107" y="116633"/>
          <a:ext cx="767832" cy="5054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000" b="1"/>
            <a:t>T1RE</a:t>
          </a:r>
          <a:endParaRPr lang="es-AR" sz="1100" b="1"/>
        </a:p>
      </cdr:txBody>
    </cdr:sp>
  </cdr:relSizeAnchor>
  <cdr:relSizeAnchor xmlns:cdr="http://schemas.openxmlformats.org/drawingml/2006/chartDrawing">
    <cdr:from>
      <cdr:x>0.16648</cdr:x>
      <cdr:y>0.22607</cdr:y>
    </cdr:from>
    <cdr:to>
      <cdr:x>0.87097</cdr:x>
      <cdr:y>0.39918</cdr:y>
    </cdr:to>
    <cdr:sp macro="" textlink="">
      <cdr:nvSpPr>
        <cdr:cNvPr id="5" name="4 Flecha derecha"/>
        <cdr:cNvSpPr/>
      </cdr:nvSpPr>
      <cdr:spPr>
        <a:xfrm xmlns:a="http://schemas.openxmlformats.org/drawingml/2006/main" rot="20012808">
          <a:off x="1443357" y="1421649"/>
          <a:ext cx="6107644" cy="1088571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0.28243</cdr:x>
      <cdr:y>0.23715</cdr:y>
    </cdr:from>
    <cdr:to>
      <cdr:x>0.78829</cdr:x>
      <cdr:y>0.36966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19978862">
          <a:off x="2448551" y="1491323"/>
          <a:ext cx="4385642" cy="833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4000" b="1"/>
            <a:t>AUMENTO 94.92 %</a:t>
          </a:r>
          <a:endParaRPr lang="es-AR" sz="1400" b="1"/>
        </a:p>
      </cdr:txBody>
    </cdr:sp>
  </cdr:relSizeAnchor>
  <cdr:relSizeAnchor xmlns:cdr="http://schemas.openxmlformats.org/drawingml/2006/chartDrawing">
    <cdr:from>
      <cdr:x>0.09753</cdr:x>
      <cdr:y>0.16538</cdr:y>
    </cdr:from>
    <cdr:to>
      <cdr:x>0.29036</cdr:x>
      <cdr:y>0.25039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845587" y="1039975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16267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0.047</cdr:x>
      <cdr:y>0</cdr:y>
    </cdr:from>
    <cdr:to>
      <cdr:x>0.047</cdr:x>
      <cdr:y>0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15127" y="0"/>
          <a:ext cx="6082173" cy="64148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0.08408</cdr:x>
      <cdr:y>0.10355</cdr:y>
    </cdr:from>
    <cdr:to>
      <cdr:x>0.45179</cdr:x>
      <cdr:y>0.17929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28954" y="651199"/>
          <a:ext cx="3187959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400" b="1"/>
            <a:t>(CON IMPUESTOS)</a:t>
          </a:r>
          <a:endParaRPr lang="es-AR" sz="1100" b="1"/>
        </a:p>
      </cdr:txBody>
    </cdr:sp>
  </cdr:relSizeAnchor>
  <cdr:relSizeAnchor xmlns:cdr="http://schemas.openxmlformats.org/drawingml/2006/chartDrawing">
    <cdr:from>
      <cdr:x>0.90471</cdr:x>
      <cdr:y>0.01236</cdr:y>
    </cdr:from>
    <cdr:to>
      <cdr:x>1</cdr:x>
      <cdr:y>0.08655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843546" y="77755"/>
          <a:ext cx="826148" cy="4665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400" b="1"/>
            <a:t>T1RE</a:t>
          </a:r>
          <a:endParaRPr lang="es-AR" sz="1100" b="1"/>
        </a:p>
      </cdr:txBody>
    </cdr:sp>
  </cdr:relSizeAnchor>
  <cdr:relSizeAnchor xmlns:cdr="http://schemas.openxmlformats.org/drawingml/2006/chartDrawing">
    <cdr:from>
      <cdr:x>0.18312</cdr:x>
      <cdr:y>0.22739</cdr:y>
    </cdr:from>
    <cdr:to>
      <cdr:x>0.87544</cdr:x>
      <cdr:y>0.38768</cdr:y>
    </cdr:to>
    <cdr:sp macro="" textlink="">
      <cdr:nvSpPr>
        <cdr:cNvPr id="5" name="4 Flecha derecha"/>
        <cdr:cNvSpPr/>
      </cdr:nvSpPr>
      <cdr:spPr>
        <a:xfrm xmlns:a="http://schemas.openxmlformats.org/drawingml/2006/main" rot="20041188">
          <a:off x="1587611" y="1429929"/>
          <a:ext cx="6002202" cy="1007974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C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0.2975</cdr:x>
      <cdr:y>0.24836</cdr:y>
    </cdr:from>
    <cdr:to>
      <cdr:x>0.7818</cdr:x>
      <cdr:y>0.35192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20002652">
          <a:off x="2579244" y="1561799"/>
          <a:ext cx="4198732" cy="651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3200" b="1"/>
            <a:t>AUMENTO 97.07 %</a:t>
          </a:r>
          <a:endParaRPr lang="es-AR" sz="1100" b="1"/>
        </a:p>
      </cdr:txBody>
    </cdr:sp>
  </cdr:relSizeAnchor>
  <cdr:relSizeAnchor xmlns:cdr="http://schemas.openxmlformats.org/drawingml/2006/chartDrawing">
    <cdr:from>
      <cdr:x>0.09753</cdr:x>
      <cdr:y>0.1762</cdr:y>
    </cdr:from>
    <cdr:to>
      <cdr:x>0.29036</cdr:x>
      <cdr:y>0.26121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845587" y="1108010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1150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161925"/>
    <xdr:ext cx="8658225" cy="628650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0.043</cdr:x>
      <cdr:y>0</cdr:y>
    </cdr:from>
    <cdr:to>
      <cdr:x>0.043</cdr:x>
      <cdr:y>0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417934" y="-9720"/>
          <a:ext cx="5713552" cy="60260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0.08296</cdr:x>
      <cdr:y>0.09119</cdr:y>
    </cdr:from>
    <cdr:to>
      <cdr:x>0.45852</cdr:x>
      <cdr:y>0.16229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19235" y="573444"/>
          <a:ext cx="3255995" cy="447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400" b="1"/>
            <a:t>(CON IMPUESTOS)</a:t>
          </a:r>
          <a:endParaRPr lang="es-AR" sz="1100" b="1"/>
        </a:p>
      </cdr:txBody>
    </cdr:sp>
  </cdr:relSizeAnchor>
  <cdr:relSizeAnchor xmlns:cdr="http://schemas.openxmlformats.org/drawingml/2006/chartDrawing">
    <cdr:from>
      <cdr:x>0.89013</cdr:x>
      <cdr:y>0.02164</cdr:y>
    </cdr:from>
    <cdr:to>
      <cdr:x>0.99888</cdr:x>
      <cdr:y>0.10819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7717194" y="136071"/>
          <a:ext cx="942780" cy="5442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400" b="1"/>
            <a:t>T1RE</a:t>
          </a:r>
          <a:endParaRPr lang="es-AR" sz="1100" b="1"/>
        </a:p>
      </cdr:txBody>
    </cdr:sp>
  </cdr:relSizeAnchor>
  <cdr:relSizeAnchor xmlns:cdr="http://schemas.openxmlformats.org/drawingml/2006/chartDrawing">
    <cdr:from>
      <cdr:x>0.16044</cdr:x>
      <cdr:y>0.30674</cdr:y>
    </cdr:from>
    <cdr:to>
      <cdr:x>0.88059</cdr:x>
      <cdr:y>0.47366</cdr:y>
    </cdr:to>
    <cdr:sp macro="" textlink="">
      <cdr:nvSpPr>
        <cdr:cNvPr id="5" name="4 Flecha derecha"/>
        <cdr:cNvSpPr/>
      </cdr:nvSpPr>
      <cdr:spPr>
        <a:xfrm xmlns:a="http://schemas.openxmlformats.org/drawingml/2006/main" rot="19762022">
          <a:off x="1390975" y="1928913"/>
          <a:ext cx="6243436" cy="1049694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AR"/>
        </a:p>
      </cdr:txBody>
    </cdr:sp>
  </cdr:relSizeAnchor>
  <cdr:relSizeAnchor xmlns:cdr="http://schemas.openxmlformats.org/drawingml/2006/chartDrawing">
    <cdr:from>
      <cdr:x>0.26121</cdr:x>
      <cdr:y>0.3323</cdr:y>
    </cdr:from>
    <cdr:to>
      <cdr:x>0.80045</cdr:x>
      <cdr:y>0.43586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19751948">
          <a:off x="2264618" y="2089668"/>
          <a:ext cx="4675025" cy="6511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3600" b="1"/>
            <a:t>AUMENTO 179.18 %</a:t>
          </a:r>
          <a:endParaRPr lang="es-AR" sz="1100" b="1"/>
        </a:p>
      </cdr:txBody>
    </cdr:sp>
  </cdr:relSizeAnchor>
</c:userShapes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0.27166</cdr:x>
      <cdr:y>0.24181</cdr:y>
    </cdr:from>
    <cdr:to>
      <cdr:x>0.76535</cdr:x>
      <cdr:y>0.4142</cdr:y>
    </cdr:to>
    <cdr:sp macro="" textlink="">
      <cdr:nvSpPr>
        <cdr:cNvPr id="2" name="1 Flecha derecha"/>
        <cdr:cNvSpPr/>
      </cdr:nvSpPr>
      <cdr:spPr>
        <a:xfrm xmlns:a="http://schemas.openxmlformats.org/drawingml/2006/main" rot="20655678">
          <a:off x="2533068" y="1479447"/>
          <a:ext cx="4596834" cy="1047750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_tradnl"/>
        </a:p>
      </cdr:txBody>
    </cdr:sp>
  </cdr:relSizeAnchor>
  <cdr:relSizeAnchor xmlns:cdr="http://schemas.openxmlformats.org/drawingml/2006/chartDrawing">
    <cdr:from>
      <cdr:x>0.31248</cdr:x>
      <cdr:y>0.28743</cdr:y>
    </cdr:from>
    <cdr:to>
      <cdr:x>0.71226</cdr:x>
      <cdr:y>0.37506</cdr:y>
    </cdr:to>
    <cdr:sp macro="" textlink="">
      <cdr:nvSpPr>
        <cdr:cNvPr id="3" name="2 CuadroTexto"/>
        <cdr:cNvSpPr txBox="1"/>
      </cdr:nvSpPr>
      <cdr:spPr>
        <a:xfrm xmlns:a="http://schemas.openxmlformats.org/drawingml/2006/main" rot="20571060">
          <a:off x="2962276" y="1714499"/>
          <a:ext cx="3724275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_tradnl" sz="2800" b="1">
              <a:solidFill>
                <a:schemeClr val="bg1"/>
              </a:solidFill>
            </a:rPr>
            <a:t>AUMENTO 37.6 %</a:t>
          </a:r>
          <a:endParaRPr lang="es-ES_tradnl" sz="1100" b="1"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0.21067</cdr:x>
      <cdr:y>0.89985</cdr:y>
    </cdr:from>
    <cdr:to>
      <cdr:x>0.39267</cdr:x>
      <cdr:y>0.99218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1962615" y="5477107"/>
          <a:ext cx="1695450" cy="561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ES_tradnl" sz="3200" b="1"/>
            <a:t>DIC 07</a:t>
          </a:r>
          <a:endParaRPr lang="es-ES_tradnl" sz="1100" b="1"/>
        </a:p>
      </cdr:txBody>
    </cdr:sp>
  </cdr:relSizeAnchor>
  <cdr:relSizeAnchor xmlns:cdr="http://schemas.openxmlformats.org/drawingml/2006/chartDrawing">
    <cdr:from>
      <cdr:x>0.66663</cdr:x>
      <cdr:y>0.9045</cdr:y>
    </cdr:from>
    <cdr:to>
      <cdr:x>0.84863</cdr:x>
      <cdr:y>0.99683</cdr:y>
    </cdr:to>
    <cdr:sp macro="" textlink="">
      <cdr:nvSpPr>
        <cdr:cNvPr id="5" name="1 CuadroTexto"/>
        <cdr:cNvSpPr txBox="1"/>
      </cdr:nvSpPr>
      <cdr:spPr>
        <a:xfrm xmlns:a="http://schemas.openxmlformats.org/drawingml/2006/main">
          <a:off x="6210300" y="5505450"/>
          <a:ext cx="1695450" cy="561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s-ES_tradnl" sz="3200" b="1"/>
            <a:t>OCT</a:t>
          </a:r>
          <a:r>
            <a:rPr lang="es-ES_tradnl" sz="3200" b="1" baseline="0"/>
            <a:t> 08</a:t>
          </a:r>
          <a:endParaRPr lang="es-ES_tradnl" sz="1100" b="1"/>
        </a:p>
      </cdr:txBody>
    </cdr:sp>
  </cdr:relSizeAnchor>
  <cdr:relSizeAnchor xmlns:cdr="http://schemas.openxmlformats.org/drawingml/2006/chartDrawing">
    <cdr:from>
      <cdr:x>0.09207</cdr:x>
      <cdr:y>0.02827</cdr:y>
    </cdr:from>
    <cdr:to>
      <cdr:x>0.75436</cdr:x>
      <cdr:y>0.1678</cdr:y>
    </cdr:to>
    <cdr:sp macro="" textlink="">
      <cdr:nvSpPr>
        <cdr:cNvPr id="6" name="5 CuadroTexto"/>
        <cdr:cNvSpPr txBox="1"/>
      </cdr:nvSpPr>
      <cdr:spPr>
        <a:xfrm xmlns:a="http://schemas.openxmlformats.org/drawingml/2006/main">
          <a:off x="857715" y="181207"/>
          <a:ext cx="6172200" cy="847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_tradnl" sz="4000" b="1"/>
            <a:t>ALUMBRADO</a:t>
          </a:r>
          <a:r>
            <a:rPr lang="es-ES_tradnl" sz="4000" b="1" baseline="0"/>
            <a:t> PUBLICO KWH</a:t>
          </a:r>
          <a:endParaRPr lang="es-ES_tradnl" sz="1100" b="1"/>
        </a:p>
      </cdr:txBody>
    </cdr:sp>
  </cdr:relSizeAnchor>
</c:userShapes>
</file>

<file path=xl/drawings/drawing5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8647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0.22569</cdr:x>
      <cdr:y>0.26336</cdr:y>
    </cdr:from>
    <cdr:to>
      <cdr:x>0.75187</cdr:x>
      <cdr:y>0.50382</cdr:y>
    </cdr:to>
    <cdr:sp macro="" textlink="">
      <cdr:nvSpPr>
        <cdr:cNvPr id="2" name="1 Flecha derecha"/>
        <cdr:cNvSpPr/>
      </cdr:nvSpPr>
      <cdr:spPr>
        <a:xfrm xmlns:a="http://schemas.openxmlformats.org/drawingml/2006/main" rot="19858255">
          <a:off x="2102470" y="1602988"/>
          <a:ext cx="4901890" cy="1463597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_tradnl"/>
        </a:p>
      </cdr:txBody>
    </cdr:sp>
  </cdr:relSizeAnchor>
  <cdr:relSizeAnchor xmlns:cdr="http://schemas.openxmlformats.org/drawingml/2006/chartDrawing">
    <cdr:from>
      <cdr:x>0.259</cdr:x>
      <cdr:y>0.28225</cdr:y>
    </cdr:from>
    <cdr:to>
      <cdr:x>0.73075</cdr:x>
      <cdr:y>0.409</cdr:y>
    </cdr:to>
    <cdr:sp macro="" textlink="">
      <cdr:nvSpPr>
        <cdr:cNvPr id="32770" name="2 CuadroTexto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-1728962">
          <a:off x="2405301" y="1717908"/>
          <a:ext cx="4381083" cy="7714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AR" sz="4000" b="1" i="0" strike="noStrike">
              <a:solidFill>
                <a:srgbClr val="000000"/>
              </a:solidFill>
              <a:latin typeface="Calibri"/>
            </a:rPr>
            <a:t>AUMENTO  14.97 %</a:t>
          </a:r>
        </a:p>
      </cdr:txBody>
    </cdr:sp>
  </cdr:relSizeAnchor>
  <cdr:relSizeAnchor xmlns:cdr="http://schemas.openxmlformats.org/drawingml/2006/chartDrawing">
    <cdr:from>
      <cdr:x>0.06858</cdr:x>
      <cdr:y>0.03817</cdr:y>
    </cdr:from>
    <cdr:to>
      <cdr:x>0.95262</cdr:x>
      <cdr:y>0.13359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638872" y="232317"/>
          <a:ext cx="8235640" cy="580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_tradnl" sz="3600" b="1"/>
            <a:t>ALUMBRADO PUBLICO  CARGO  FIJO</a:t>
          </a:r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0.1197</cdr:x>
      <cdr:y>0.60115</cdr:y>
    </cdr:from>
    <cdr:to>
      <cdr:x>0.26309</cdr:x>
      <cdr:y>0.68893</cdr:y>
    </cdr:to>
    <cdr:sp macro="" textlink="">
      <cdr:nvSpPr>
        <cdr:cNvPr id="2" name="1 Flecha derecha"/>
        <cdr:cNvSpPr/>
      </cdr:nvSpPr>
      <cdr:spPr>
        <a:xfrm xmlns:a="http://schemas.openxmlformats.org/drawingml/2006/main" rot="20506597">
          <a:off x="1115122" y="3658994"/>
          <a:ext cx="1335823" cy="534329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_tradnl"/>
        </a:p>
      </cdr:txBody>
    </cdr:sp>
  </cdr:relSizeAnchor>
  <cdr:relSizeAnchor xmlns:cdr="http://schemas.openxmlformats.org/drawingml/2006/chartDrawing">
    <cdr:from>
      <cdr:x>0.41646</cdr:x>
      <cdr:y>0.11641</cdr:y>
    </cdr:from>
    <cdr:to>
      <cdr:x>0.55985</cdr:x>
      <cdr:y>0.2042</cdr:y>
    </cdr:to>
    <cdr:sp macro="" textlink="">
      <cdr:nvSpPr>
        <cdr:cNvPr id="3" name="1 Flecha derecha"/>
        <cdr:cNvSpPr/>
      </cdr:nvSpPr>
      <cdr:spPr>
        <a:xfrm xmlns:a="http://schemas.openxmlformats.org/drawingml/2006/main" rot="19584434">
          <a:off x="3879696" y="708568"/>
          <a:ext cx="1335823" cy="534329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  <a:ln xmlns:a="http://schemas.openxmlformats.org/drawingml/2006/main" w="25400" cap="flat" cmpd="sng" algn="ctr">
          <a:solidFill>
            <a:srgbClr val="4F81BD">
              <a:shade val="50000"/>
            </a:srgb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es-ES_tradnl"/>
        </a:p>
      </cdr:txBody>
    </cdr:sp>
  </cdr:relSizeAnchor>
  <cdr:relSizeAnchor xmlns:cdr="http://schemas.openxmlformats.org/drawingml/2006/chartDrawing">
    <cdr:from>
      <cdr:x>0.70449</cdr:x>
      <cdr:y>0.78244</cdr:y>
    </cdr:from>
    <cdr:to>
      <cdr:x>0.84788</cdr:x>
      <cdr:y>0.87023</cdr:y>
    </cdr:to>
    <cdr:sp macro="" textlink="">
      <cdr:nvSpPr>
        <cdr:cNvPr id="4" name="1 Flecha derecha"/>
        <cdr:cNvSpPr/>
      </cdr:nvSpPr>
      <cdr:spPr>
        <a:xfrm xmlns:a="http://schemas.openxmlformats.org/drawingml/2006/main" rot="20948061">
          <a:off x="6562956" y="4762499"/>
          <a:ext cx="1335823" cy="534329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  <a:ln xmlns:a="http://schemas.openxmlformats.org/drawingml/2006/main" w="25400" cap="flat" cmpd="sng" algn="ctr">
          <a:solidFill>
            <a:srgbClr val="4F81BD">
              <a:shade val="50000"/>
            </a:srgb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es-ES_tradnl"/>
        </a:p>
      </cdr:txBody>
    </cdr:sp>
  </cdr:relSizeAnchor>
  <cdr:relSizeAnchor xmlns:cdr="http://schemas.openxmlformats.org/drawingml/2006/chartDrawing">
    <cdr:from>
      <cdr:x>0.05486</cdr:x>
      <cdr:y>0.03053</cdr:y>
    </cdr:from>
    <cdr:to>
      <cdr:x>0.45012</cdr:x>
      <cdr:y>0.16221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511098" y="185854"/>
          <a:ext cx="3682225" cy="801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_tradnl" sz="2400" b="1"/>
            <a:t>MEDIDORES Y RECONEXION</a:t>
          </a:r>
        </a:p>
      </cdr:txBody>
    </cdr:sp>
  </cdr:relSizeAnchor>
</c:userShapes>
</file>

<file path=xl/drawings/drawing5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628650</xdr:colOff>
      <xdr:row>4</xdr:row>
      <xdr:rowOff>28575</xdr:rowOff>
    </xdr:from>
    <xdr:ext cx="194454" cy="292906"/>
    <xdr:sp macro="" textlink="">
      <xdr:nvSpPr>
        <xdr:cNvPr id="3" name="2 CuadroTexto"/>
        <xdr:cNvSpPr txBox="1"/>
      </xdr:nvSpPr>
      <xdr:spPr>
        <a:xfrm>
          <a:off x="5962650" y="7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ES" sz="11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0.078</cdr:x>
      <cdr:y>0.0303</cdr:y>
    </cdr:from>
    <cdr:to>
      <cdr:x>0.60994</cdr:x>
      <cdr:y>0.11019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75409" y="190502"/>
          <a:ext cx="4606097" cy="50222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0.098</cdr:x>
      <cdr:y>0.09917</cdr:y>
    </cdr:from>
    <cdr:to>
      <cdr:x>0.444</cdr:x>
      <cdr:y>0.15978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848591" y="623455"/>
          <a:ext cx="299604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1600">
              <a:latin typeface="Arial Black" pitchFamily="34" charset="0"/>
            </a:rPr>
            <a:t>(con impuestos)</a:t>
          </a:r>
        </a:p>
      </cdr:txBody>
    </cdr:sp>
  </cdr:relSizeAnchor>
  <cdr:relSizeAnchor xmlns:cdr="http://schemas.openxmlformats.org/drawingml/2006/chartDrawing">
    <cdr:from>
      <cdr:x>0.17017</cdr:x>
      <cdr:y>0.29897</cdr:y>
    </cdr:from>
    <cdr:to>
      <cdr:x>0.87922</cdr:x>
      <cdr:y>0.44497</cdr:y>
    </cdr:to>
    <cdr:sp macro="" textlink="">
      <cdr:nvSpPr>
        <cdr:cNvPr id="4" name="3 Flecha derecha"/>
        <cdr:cNvSpPr/>
      </cdr:nvSpPr>
      <cdr:spPr>
        <a:xfrm xmlns:a="http://schemas.openxmlformats.org/drawingml/2006/main" rot="19982134">
          <a:off x="1473482" y="1879501"/>
          <a:ext cx="6139805" cy="917829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0.534</cdr:x>
      <cdr:y>0.12672</cdr:y>
    </cdr:from>
    <cdr:to>
      <cdr:x>0.752</cdr:x>
      <cdr:y>0.2259</cdr:y>
    </cdr:to>
    <cdr:sp macro="" textlink="">
      <cdr:nvSpPr>
        <cdr:cNvPr id="5" name="4 CuadroTexto"/>
        <cdr:cNvSpPr txBox="1"/>
      </cdr:nvSpPr>
      <cdr:spPr>
        <a:xfrm xmlns:a="http://schemas.openxmlformats.org/drawingml/2006/main" rot="19966124">
          <a:off x="4623954" y="796634"/>
          <a:ext cx="1887682" cy="6234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0.54251</cdr:x>
      <cdr:y>0.10769</cdr:y>
    </cdr:from>
    <cdr:to>
      <cdr:x>0.75791</cdr:x>
      <cdr:y>0.24257</cdr:y>
    </cdr:to>
    <cdr:sp macro="" textlink="">
      <cdr:nvSpPr>
        <cdr:cNvPr id="6" name="5 CuadroTexto"/>
        <cdr:cNvSpPr txBox="1"/>
      </cdr:nvSpPr>
      <cdr:spPr>
        <a:xfrm xmlns:a="http://schemas.openxmlformats.org/drawingml/2006/main" rot="19992034">
          <a:off x="4697617" y="676981"/>
          <a:ext cx="1865208" cy="847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ctr"/>
          <a:r>
            <a:rPr lang="es-ES" sz="1800">
              <a:latin typeface="Arial Black" pitchFamily="34" charset="0"/>
            </a:rPr>
            <a:t>AUMENTO</a:t>
          </a:r>
          <a:r>
            <a:rPr lang="es-ES" sz="1800" baseline="0">
              <a:latin typeface="Arial Black" pitchFamily="34" charset="0"/>
            </a:rPr>
            <a:t>  </a:t>
          </a:r>
          <a:r>
            <a:rPr lang="es-ES" sz="2800" baseline="0">
              <a:latin typeface="Arial Black" pitchFamily="34" charset="0"/>
            </a:rPr>
            <a:t>11.98%</a:t>
          </a:r>
          <a:endParaRPr lang="es-ES" sz="1800">
            <a:latin typeface="Arial Black" pitchFamily="34" charset="0"/>
          </a:endParaRPr>
        </a:p>
      </cdr:txBody>
    </cdr:sp>
  </cdr:relSizeAnchor>
  <cdr:relSizeAnchor xmlns:cdr="http://schemas.openxmlformats.org/drawingml/2006/chartDrawing">
    <cdr:from>
      <cdr:x>0.826</cdr:x>
      <cdr:y>0</cdr:y>
    </cdr:from>
    <cdr:to>
      <cdr:x>1</cdr:x>
      <cdr:y>0.11142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7204363" y="-34636"/>
          <a:ext cx="1506682" cy="700423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0.11224</cdr:x>
      <cdr:y>0.15615</cdr:y>
    </cdr:from>
    <cdr:to>
      <cdr:x>0.30531</cdr:x>
      <cdr:y>0.24119</cdr:y>
    </cdr:to>
    <cdr:sp macro="" textlink="">
      <cdr:nvSpPr>
        <cdr:cNvPr id="9" name="8 CuadroTexto"/>
        <cdr:cNvSpPr txBox="1"/>
      </cdr:nvSpPr>
      <cdr:spPr>
        <a:xfrm xmlns:a="http://schemas.openxmlformats.org/drawingml/2006/main">
          <a:off x="971939" y="981658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28650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0.082</cdr:x>
      <cdr:y>0.02204</cdr:y>
    </cdr:from>
    <cdr:to>
      <cdr:x>0.608</cdr:x>
      <cdr:y>0.09642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710045" y="138545"/>
          <a:ext cx="4554682" cy="467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s-ES" sz="2400" b="1"/>
            <a:t>CONSUMO BIMESTRAL 280 KWH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0.00282</cdr:x>
      <cdr:y>0.00388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0.00282</cdr:x>
      <cdr:y>0.00388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0.00282</cdr:x>
      <cdr:y>0.00388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0.092</cdr:x>
      <cdr:y>0.09642</cdr:y>
    </cdr:from>
    <cdr:to>
      <cdr:x>0.438</cdr:x>
      <cdr:y>0.15702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796636" y="606136"/>
          <a:ext cx="299604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ES" sz="1600">
              <a:latin typeface="Arial Black" pitchFamily="34" charset="0"/>
            </a:rPr>
            <a:t>(con impuestos)</a:t>
          </a:r>
        </a:p>
      </cdr:txBody>
    </cdr:sp>
  </cdr:relSizeAnchor>
  <cdr:relSizeAnchor xmlns:cdr="http://schemas.openxmlformats.org/drawingml/2006/chartDrawing">
    <cdr:from>
      <cdr:x>0.20339</cdr:x>
      <cdr:y>0.13058</cdr:y>
    </cdr:from>
    <cdr:to>
      <cdr:x>0.83705</cdr:x>
      <cdr:y>0.27659</cdr:y>
    </cdr:to>
    <cdr:sp macro="" textlink="">
      <cdr:nvSpPr>
        <cdr:cNvPr id="8" name="1 Flecha derecha"/>
        <cdr:cNvSpPr/>
      </cdr:nvSpPr>
      <cdr:spPr>
        <a:xfrm xmlns:a="http://schemas.openxmlformats.org/drawingml/2006/main" rot="20909381">
          <a:off x="1761202" y="820922"/>
          <a:ext cx="5486855" cy="917864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FFFF00"/>
        </a:solidFill>
        <a:ln xmlns:a="http://schemas.openxmlformats.org/drawingml/2006/main" w="25400" cap="flat" cmpd="sng" algn="ctr">
          <a:solidFill>
            <a:srgbClr val="4F81BD">
              <a:shade val="50000"/>
            </a:srgb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0.316</cdr:x>
      <cdr:y>0.17631</cdr:y>
    </cdr:from>
    <cdr:to>
      <cdr:x>0.662</cdr:x>
      <cdr:y>0.24242</cdr:y>
    </cdr:to>
    <cdr:sp macro="" textlink="">
      <cdr:nvSpPr>
        <cdr:cNvPr id="9" name="8 CuadroTexto"/>
        <cdr:cNvSpPr txBox="1"/>
      </cdr:nvSpPr>
      <cdr:spPr>
        <a:xfrm xmlns:a="http://schemas.openxmlformats.org/drawingml/2006/main" rot="20961085">
          <a:off x="2736272" y="1108363"/>
          <a:ext cx="2996046" cy="4156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0.31898</cdr:x>
      <cdr:y>0.15694</cdr:y>
    </cdr:from>
    <cdr:to>
      <cdr:x>0.75404</cdr:x>
      <cdr:y>0.22857</cdr:y>
    </cdr:to>
    <cdr:sp macro="" textlink="">
      <cdr:nvSpPr>
        <cdr:cNvPr id="10" name="9 CuadroTexto"/>
        <cdr:cNvSpPr txBox="1"/>
      </cdr:nvSpPr>
      <cdr:spPr>
        <a:xfrm xmlns:a="http://schemas.openxmlformats.org/drawingml/2006/main" rot="20818217">
          <a:off x="2762053" y="986593"/>
          <a:ext cx="3767224" cy="4503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s-ES" sz="2400">
              <a:latin typeface="Arial Black" pitchFamily="34" charset="0"/>
            </a:rPr>
            <a:t>AUMENTO    24.37 %</a:t>
          </a:r>
        </a:p>
      </cdr:txBody>
    </cdr:sp>
  </cdr:relSizeAnchor>
  <cdr:relSizeAnchor xmlns:cdr="http://schemas.openxmlformats.org/drawingml/2006/chartDrawing">
    <cdr:from>
      <cdr:x>0.84</cdr:x>
      <cdr:y>0</cdr:y>
    </cdr:from>
    <cdr:to>
      <cdr:x>0.99</cdr:x>
      <cdr:y>0.11622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7273636" y="-7576"/>
          <a:ext cx="1298864" cy="73061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0.09541</cdr:x>
      <cdr:y>0.14688</cdr:y>
    </cdr:from>
    <cdr:to>
      <cdr:x>0.28847</cdr:x>
      <cdr:y>0.23191</cdr:y>
    </cdr:to>
    <cdr:sp macro="" textlink="">
      <cdr:nvSpPr>
        <cdr:cNvPr id="12" name="1 CuadroTexto"/>
        <cdr:cNvSpPr txBox="1"/>
      </cdr:nvSpPr>
      <cdr:spPr>
        <a:xfrm xmlns:a="http://schemas.openxmlformats.org/drawingml/2006/main">
          <a:off x="826147" y="923342"/>
          <a:ext cx="1671735" cy="53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s-AR" sz="2800" b="1"/>
            <a:t>EDEA S.A.</a:t>
          </a:r>
          <a:endParaRPr lang="es-AR" sz="1100" b="1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58225" cy="61531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topLeftCell="A2" zoomScale="70" zoomScaleNormal="70" zoomScalePageLayoutView="70" workbookViewId="0">
      <selection activeCell="Q17" sqref="Q17"/>
    </sheetView>
  </sheetViews>
  <sheetFormatPr baseColWidth="10" defaultRowHeight="15"/>
  <cols>
    <col min="1" max="1" width="14" customWidth="1"/>
    <col min="2" max="2" width="9.28515625" customWidth="1"/>
    <col min="3" max="3" width="11" bestFit="1" customWidth="1"/>
    <col min="4" max="4" width="10" customWidth="1"/>
    <col min="5" max="5" width="13.28515625" customWidth="1"/>
    <col min="6" max="6" width="12.85546875" customWidth="1"/>
    <col min="7" max="7" width="11.28515625" customWidth="1"/>
    <col min="8" max="8" width="3.42578125" customWidth="1"/>
    <col min="9" max="9" width="14.85546875" customWidth="1"/>
    <col min="10" max="10" width="15" customWidth="1"/>
    <col min="11" max="11" width="14.7109375" customWidth="1"/>
    <col min="12" max="12" width="3.28515625" customWidth="1"/>
  </cols>
  <sheetData>
    <row r="1" spans="1:15" ht="15.75" thickBot="1"/>
    <row r="2" spans="1:15" ht="19.5" thickBot="1">
      <c r="A2" s="61" t="s">
        <v>14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3"/>
    </row>
    <row r="3" spans="1:15" ht="62.25" customHeight="1">
      <c r="A3" s="1" t="s">
        <v>0</v>
      </c>
      <c r="B3" s="2" t="s">
        <v>5</v>
      </c>
      <c r="C3" s="2" t="s">
        <v>7</v>
      </c>
      <c r="D3" s="3" t="s">
        <v>5</v>
      </c>
      <c r="E3" s="3" t="s">
        <v>1</v>
      </c>
      <c r="F3" s="3" t="s">
        <v>5</v>
      </c>
      <c r="G3" s="3" t="s">
        <v>2</v>
      </c>
      <c r="H3" s="4"/>
      <c r="I3" s="2" t="s">
        <v>6</v>
      </c>
      <c r="J3" s="3" t="s">
        <v>3</v>
      </c>
      <c r="K3" s="3" t="s">
        <v>4</v>
      </c>
      <c r="L3" s="4"/>
      <c r="M3" s="2" t="s">
        <v>8</v>
      </c>
      <c r="N3" s="3" t="s">
        <v>9</v>
      </c>
      <c r="O3" s="5" t="s">
        <v>10</v>
      </c>
    </row>
    <row r="4" spans="1:15" ht="15.75">
      <c r="A4" s="6">
        <v>100</v>
      </c>
      <c r="B4" s="7">
        <v>4.72</v>
      </c>
      <c r="C4" s="7">
        <f>(A4*0.1457)</f>
        <v>14.57</v>
      </c>
      <c r="D4" s="8">
        <v>5.41</v>
      </c>
      <c r="E4" s="8">
        <f>(A4*0.1547)</f>
        <v>15.47</v>
      </c>
      <c r="F4" s="8">
        <v>5.41</v>
      </c>
      <c r="G4" s="8">
        <f>(A4*0.1614)</f>
        <v>16.14</v>
      </c>
      <c r="H4" s="9"/>
      <c r="I4" s="7">
        <v>9.32</v>
      </c>
      <c r="J4" s="8">
        <v>10.16</v>
      </c>
      <c r="K4" s="8">
        <v>10.49</v>
      </c>
      <c r="L4" s="9"/>
      <c r="M4" s="7">
        <f>(B4+C4+I4)</f>
        <v>28.61</v>
      </c>
      <c r="N4" s="8">
        <f>(D4+E4+J4)</f>
        <v>31.040000000000003</v>
      </c>
      <c r="O4" s="10">
        <f>(F4+G4+K4)</f>
        <v>32.04</v>
      </c>
    </row>
    <row r="5" spans="1:15" ht="15.75">
      <c r="A5" s="6">
        <v>280</v>
      </c>
      <c r="B5" s="7">
        <v>4.72</v>
      </c>
      <c r="C5" s="7">
        <f>(A5*0.157)</f>
        <v>43.96</v>
      </c>
      <c r="D5" s="8">
        <v>5.41</v>
      </c>
      <c r="E5" s="8">
        <f>(A5*0.191)</f>
        <v>53.480000000000004</v>
      </c>
      <c r="F5" s="8">
        <v>5.41</v>
      </c>
      <c r="G5" s="8">
        <f>(A5*0.1969)</f>
        <v>55.131999999999998</v>
      </c>
      <c r="H5" s="9"/>
      <c r="I5" s="7">
        <v>23.7</v>
      </c>
      <c r="J5" s="8">
        <v>28.67</v>
      </c>
      <c r="K5" s="8">
        <v>29.48</v>
      </c>
      <c r="L5" s="9"/>
      <c r="M5" s="7">
        <f t="shared" ref="M5:M14" si="0">(B5+C5+I5)</f>
        <v>72.38</v>
      </c>
      <c r="N5" s="8">
        <f t="shared" ref="N5:N14" si="1">(D5+E5+J5)</f>
        <v>87.56</v>
      </c>
      <c r="O5" s="10">
        <f t="shared" ref="O5:O12" si="2">(F5+G5+K5)</f>
        <v>90.022000000000006</v>
      </c>
    </row>
    <row r="6" spans="1:15" ht="15.75">
      <c r="A6" s="6">
        <v>350</v>
      </c>
      <c r="B6" s="7">
        <v>4.72</v>
      </c>
      <c r="C6" s="7">
        <f>(A6*0.157)</f>
        <v>54.95</v>
      </c>
      <c r="D6" s="8">
        <v>5.41</v>
      </c>
      <c r="E6" s="8">
        <f>(A6*0.191)</f>
        <v>66.849999999999994</v>
      </c>
      <c r="F6" s="8">
        <v>5.41</v>
      </c>
      <c r="G6" s="8">
        <f>(A6*0.1969)</f>
        <v>68.914999999999992</v>
      </c>
      <c r="H6" s="9"/>
      <c r="I6" s="7">
        <v>29.05</v>
      </c>
      <c r="J6" s="8">
        <v>35.19</v>
      </c>
      <c r="K6" s="8">
        <v>36.19</v>
      </c>
      <c r="L6" s="9"/>
      <c r="M6" s="7">
        <f t="shared" si="0"/>
        <v>88.72</v>
      </c>
      <c r="N6" s="8">
        <f t="shared" si="1"/>
        <v>107.44999999999999</v>
      </c>
      <c r="O6" s="10">
        <f t="shared" si="2"/>
        <v>110.51499999999999</v>
      </c>
    </row>
    <row r="7" spans="1:15" ht="15.75">
      <c r="A7" s="6">
        <v>400</v>
      </c>
      <c r="B7" s="7">
        <v>4.72</v>
      </c>
      <c r="C7" s="7">
        <f>(A7*0.157)</f>
        <v>62.8</v>
      </c>
      <c r="D7" s="8">
        <v>5.41</v>
      </c>
      <c r="E7" s="8">
        <f>(A7*0.191)</f>
        <v>76.400000000000006</v>
      </c>
      <c r="F7" s="8">
        <v>5.41</v>
      </c>
      <c r="G7" s="8">
        <f>(A7*0.1969)</f>
        <v>78.759999999999991</v>
      </c>
      <c r="H7" s="9"/>
      <c r="I7" s="7">
        <v>32.880000000000003</v>
      </c>
      <c r="J7" s="8">
        <v>39.840000000000003</v>
      </c>
      <c r="K7" s="8">
        <v>40.99</v>
      </c>
      <c r="L7" s="9"/>
      <c r="M7" s="7">
        <f t="shared" si="0"/>
        <v>100.4</v>
      </c>
      <c r="N7" s="8">
        <f t="shared" si="1"/>
        <v>121.65</v>
      </c>
      <c r="O7" s="10">
        <f t="shared" si="2"/>
        <v>125.16</v>
      </c>
    </row>
    <row r="8" spans="1:15" ht="15.75">
      <c r="A8" s="6">
        <v>450</v>
      </c>
      <c r="B8" s="7">
        <v>4.72</v>
      </c>
      <c r="C8" s="7">
        <f t="shared" ref="C8:C14" si="3">(A8*0.1625)</f>
        <v>73.125</v>
      </c>
      <c r="D8" s="8">
        <v>5.41</v>
      </c>
      <c r="E8" s="8">
        <f t="shared" ref="E8:E14" si="4">(A8*0.2035)</f>
        <v>91.574999999999989</v>
      </c>
      <c r="F8" s="8">
        <v>5.41</v>
      </c>
      <c r="G8" s="8">
        <f>(A8*0.2095)</f>
        <v>94.274999999999991</v>
      </c>
      <c r="H8" s="9"/>
      <c r="I8" s="7">
        <v>37.909999999999997</v>
      </c>
      <c r="J8" s="8">
        <v>47.23</v>
      </c>
      <c r="K8" s="8">
        <v>48.54</v>
      </c>
      <c r="L8" s="9"/>
      <c r="M8" s="7">
        <f t="shared" si="0"/>
        <v>115.755</v>
      </c>
      <c r="N8" s="8">
        <f t="shared" si="1"/>
        <v>144.21499999999997</v>
      </c>
      <c r="O8" s="10">
        <f t="shared" si="2"/>
        <v>148.22499999999999</v>
      </c>
    </row>
    <row r="9" spans="1:15" ht="15.75">
      <c r="A9" s="6">
        <v>550</v>
      </c>
      <c r="B9" s="7">
        <v>4.72</v>
      </c>
      <c r="C9" s="7">
        <f t="shared" si="3"/>
        <v>89.375</v>
      </c>
      <c r="D9" s="8">
        <v>5.41</v>
      </c>
      <c r="E9" s="8">
        <f t="shared" si="4"/>
        <v>111.925</v>
      </c>
      <c r="F9" s="8">
        <v>5.41</v>
      </c>
      <c r="G9" s="8">
        <f>(A9*0.2493)</f>
        <v>137.11500000000001</v>
      </c>
      <c r="H9" s="9"/>
      <c r="I9" s="7">
        <v>45.82</v>
      </c>
      <c r="J9" s="8">
        <v>57.14</v>
      </c>
      <c r="K9" s="8">
        <v>69.41</v>
      </c>
      <c r="L9" s="9"/>
      <c r="M9" s="7">
        <f t="shared" si="0"/>
        <v>139.91499999999999</v>
      </c>
      <c r="N9" s="8">
        <f t="shared" si="1"/>
        <v>174.47499999999999</v>
      </c>
      <c r="O9" s="10">
        <f t="shared" si="2"/>
        <v>211.935</v>
      </c>
    </row>
    <row r="10" spans="1:15" ht="15.75">
      <c r="A10" s="6">
        <v>600</v>
      </c>
      <c r="B10" s="7">
        <v>4.72</v>
      </c>
      <c r="C10" s="7">
        <f t="shared" si="3"/>
        <v>97.5</v>
      </c>
      <c r="D10" s="8">
        <v>5.41</v>
      </c>
      <c r="E10" s="8">
        <f t="shared" si="4"/>
        <v>122.1</v>
      </c>
      <c r="F10" s="8">
        <v>5.41</v>
      </c>
      <c r="G10" s="8">
        <f>(A10*0.2493)</f>
        <v>149.57999999999998</v>
      </c>
      <c r="H10" s="9"/>
      <c r="I10" s="7">
        <v>49.78</v>
      </c>
      <c r="J10" s="8">
        <v>62.09</v>
      </c>
      <c r="K10" s="8">
        <v>75.48</v>
      </c>
      <c r="L10" s="9"/>
      <c r="M10" s="7">
        <f t="shared" si="0"/>
        <v>152</v>
      </c>
      <c r="N10" s="8">
        <f t="shared" si="1"/>
        <v>189.6</v>
      </c>
      <c r="O10" s="10">
        <f t="shared" si="2"/>
        <v>230.46999999999997</v>
      </c>
    </row>
    <row r="11" spans="1:15" ht="15.75">
      <c r="A11" s="6">
        <v>650</v>
      </c>
      <c r="B11" s="7">
        <v>4.72</v>
      </c>
      <c r="C11" s="7">
        <f t="shared" si="3"/>
        <v>105.625</v>
      </c>
      <c r="D11" s="8">
        <v>5.41</v>
      </c>
      <c r="E11" s="8">
        <f t="shared" si="4"/>
        <v>132.27499999999998</v>
      </c>
      <c r="F11" s="8">
        <v>5.41</v>
      </c>
      <c r="G11" s="8">
        <f>(A11*0.2493)</f>
        <v>162.04499999999999</v>
      </c>
      <c r="H11" s="9"/>
      <c r="I11" s="7">
        <v>53.74</v>
      </c>
      <c r="J11" s="8">
        <v>67.05</v>
      </c>
      <c r="K11" s="8">
        <v>81.55</v>
      </c>
      <c r="L11" s="9"/>
      <c r="M11" s="7">
        <f t="shared" si="0"/>
        <v>164.08500000000001</v>
      </c>
      <c r="N11" s="8">
        <f t="shared" si="1"/>
        <v>204.73499999999996</v>
      </c>
      <c r="O11" s="10">
        <f t="shared" si="2"/>
        <v>249.005</v>
      </c>
    </row>
    <row r="12" spans="1:15" ht="15.75">
      <c r="A12" s="6">
        <v>700</v>
      </c>
      <c r="B12" s="7">
        <v>4.72</v>
      </c>
      <c r="C12" s="7">
        <f t="shared" si="3"/>
        <v>113.75</v>
      </c>
      <c r="D12" s="8">
        <v>5.41</v>
      </c>
      <c r="E12" s="8">
        <f t="shared" si="4"/>
        <v>142.44999999999999</v>
      </c>
      <c r="F12" s="8">
        <v>5.41</v>
      </c>
      <c r="G12" s="8">
        <f>(A12*0.289)</f>
        <v>202.29999999999998</v>
      </c>
      <c r="H12" s="9"/>
      <c r="I12" s="7">
        <v>57.69</v>
      </c>
      <c r="J12" s="8">
        <v>72</v>
      </c>
      <c r="K12" s="8">
        <v>101.15</v>
      </c>
      <c r="L12" s="9"/>
      <c r="M12" s="7">
        <f t="shared" si="0"/>
        <v>176.16</v>
      </c>
      <c r="N12" s="8">
        <f t="shared" si="1"/>
        <v>219.85999999999999</v>
      </c>
      <c r="O12" s="10">
        <f t="shared" si="2"/>
        <v>308.86</v>
      </c>
    </row>
    <row r="13" spans="1:15" ht="15.75">
      <c r="A13" s="6">
        <v>1000</v>
      </c>
      <c r="B13" s="7">
        <v>4.72</v>
      </c>
      <c r="C13" s="7">
        <f t="shared" si="3"/>
        <v>162.5</v>
      </c>
      <c r="D13" s="8">
        <v>5.41</v>
      </c>
      <c r="E13" s="8">
        <f t="shared" si="4"/>
        <v>203.5</v>
      </c>
      <c r="F13" s="8">
        <v>5.41</v>
      </c>
      <c r="G13" s="8">
        <f>(A13*0.289)</f>
        <v>289</v>
      </c>
      <c r="H13" s="11"/>
      <c r="I13" s="7">
        <v>81.430000000000007</v>
      </c>
      <c r="J13" s="8">
        <v>101.73</v>
      </c>
      <c r="K13" s="8">
        <v>143.37</v>
      </c>
      <c r="L13" s="11"/>
      <c r="M13" s="7">
        <f t="shared" si="0"/>
        <v>248.65</v>
      </c>
      <c r="N13" s="8">
        <f t="shared" si="1"/>
        <v>310.64</v>
      </c>
      <c r="O13" s="10">
        <f>(F13+G13+K13)</f>
        <v>437.78000000000003</v>
      </c>
    </row>
    <row r="14" spans="1:15" ht="16.5" thickBot="1">
      <c r="A14" s="12">
        <v>1450</v>
      </c>
      <c r="B14" s="13">
        <v>4.72</v>
      </c>
      <c r="C14" s="13">
        <f t="shared" si="3"/>
        <v>235.625</v>
      </c>
      <c r="D14" s="14">
        <v>5.41</v>
      </c>
      <c r="E14" s="14">
        <f t="shared" si="4"/>
        <v>295.07499999999999</v>
      </c>
      <c r="F14" s="14">
        <v>5.41</v>
      </c>
      <c r="G14" s="14">
        <f>(A14*0.3709)</f>
        <v>537.80500000000006</v>
      </c>
      <c r="H14" s="15"/>
      <c r="I14" s="13">
        <v>117.05</v>
      </c>
      <c r="J14" s="14">
        <v>146.33000000000001</v>
      </c>
      <c r="K14" s="14">
        <v>264.55</v>
      </c>
      <c r="L14" s="15"/>
      <c r="M14" s="13">
        <f t="shared" si="0"/>
        <v>357.39499999999998</v>
      </c>
      <c r="N14" s="14">
        <f t="shared" si="1"/>
        <v>446.81500000000005</v>
      </c>
      <c r="O14" s="16">
        <f>(F14+G14+K14)</f>
        <v>807.7650000000001</v>
      </c>
    </row>
    <row r="15" spans="1:15" ht="15.75" thickBot="1"/>
    <row r="16" spans="1:15" ht="19.5" thickBot="1">
      <c r="A16" s="61" t="s">
        <v>15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3"/>
    </row>
    <row r="17" spans="1:15" ht="56.25">
      <c r="A17" s="1" t="s">
        <v>0</v>
      </c>
      <c r="B17" s="2" t="s">
        <v>5</v>
      </c>
      <c r="C17" s="2" t="s">
        <v>7</v>
      </c>
      <c r="D17" s="3" t="s">
        <v>5</v>
      </c>
      <c r="E17" s="3" t="s">
        <v>1</v>
      </c>
      <c r="F17" s="3" t="s">
        <v>5</v>
      </c>
      <c r="G17" s="3" t="s">
        <v>2</v>
      </c>
      <c r="H17" s="4"/>
      <c r="I17" s="2" t="s">
        <v>6</v>
      </c>
      <c r="J17" s="3" t="s">
        <v>3</v>
      </c>
      <c r="K17" s="3" t="s">
        <v>4</v>
      </c>
      <c r="L17" s="4"/>
      <c r="M17" s="2" t="s">
        <v>11</v>
      </c>
      <c r="N17" s="3" t="s">
        <v>12</v>
      </c>
      <c r="O17" s="5" t="s">
        <v>13</v>
      </c>
    </row>
    <row r="18" spans="1:15" ht="18.75">
      <c r="A18" s="6">
        <v>0</v>
      </c>
      <c r="B18" s="7">
        <v>25</v>
      </c>
      <c r="C18" s="7"/>
      <c r="D18" s="8">
        <v>42.44</v>
      </c>
      <c r="E18" s="18"/>
      <c r="F18" s="8">
        <v>42.44</v>
      </c>
      <c r="G18" s="18"/>
      <c r="H18" s="11"/>
      <c r="I18" s="17"/>
      <c r="J18" s="18"/>
      <c r="K18" s="18"/>
      <c r="L18" s="11"/>
      <c r="M18" s="7">
        <v>36.92</v>
      </c>
      <c r="N18" s="8">
        <v>62.68</v>
      </c>
      <c r="O18" s="10">
        <v>62.68</v>
      </c>
    </row>
    <row r="19" spans="1:15" ht="15.75">
      <c r="A19" s="6">
        <v>100</v>
      </c>
      <c r="B19" s="7">
        <v>25</v>
      </c>
      <c r="C19" s="7">
        <f>(A19*0.1002)</f>
        <v>10.02</v>
      </c>
      <c r="D19" s="8">
        <v>42.44</v>
      </c>
      <c r="E19" s="8">
        <f>(A19*0.1042)</f>
        <v>10.42</v>
      </c>
      <c r="F19" s="8">
        <v>42.44</v>
      </c>
      <c r="G19" s="8">
        <f>(A19*0.1112)</f>
        <v>11.12</v>
      </c>
      <c r="H19" s="9"/>
      <c r="I19" s="7">
        <v>17.05</v>
      </c>
      <c r="J19" s="8">
        <v>25.74</v>
      </c>
      <c r="K19" s="8">
        <v>26.08</v>
      </c>
      <c r="L19" s="9"/>
      <c r="M19" s="7">
        <f>(B19+C19+I19)</f>
        <v>52.069999999999993</v>
      </c>
      <c r="N19" s="8">
        <f>(D19+E19+J19)</f>
        <v>78.599999999999994</v>
      </c>
      <c r="O19" s="10">
        <f>(F19+G19+K19)</f>
        <v>79.639999999999986</v>
      </c>
    </row>
    <row r="20" spans="1:15" ht="15.75">
      <c r="A20" s="6">
        <v>280</v>
      </c>
      <c r="B20" s="7">
        <v>25</v>
      </c>
      <c r="C20" s="7">
        <f t="shared" ref="C20:C29" si="5">(A20*0.1002)</f>
        <v>28.056000000000001</v>
      </c>
      <c r="D20" s="8">
        <v>42.44</v>
      </c>
      <c r="E20" s="8">
        <f t="shared" ref="E20:E29" si="6">(A20*0.1042)</f>
        <v>29.176000000000002</v>
      </c>
      <c r="F20" s="8">
        <v>42.44</v>
      </c>
      <c r="G20" s="8">
        <f>(A20*0.1112)</f>
        <v>31.135999999999999</v>
      </c>
      <c r="H20" s="9"/>
      <c r="I20" s="7">
        <v>25.86</v>
      </c>
      <c r="J20" s="8">
        <v>34.97</v>
      </c>
      <c r="K20" s="8">
        <v>35.93</v>
      </c>
      <c r="L20" s="9"/>
      <c r="M20" s="7">
        <f t="shared" ref="M20:M29" si="7">(B20+C20+I20)</f>
        <v>78.915999999999997</v>
      </c>
      <c r="N20" s="8">
        <f t="shared" ref="N20:N29" si="8">(D20+E20+J20)</f>
        <v>106.586</v>
      </c>
      <c r="O20" s="10">
        <f t="shared" ref="O20:O27" si="9">(F20+G20+K20)</f>
        <v>109.506</v>
      </c>
    </row>
    <row r="21" spans="1:15" ht="15.75">
      <c r="A21" s="6">
        <v>350</v>
      </c>
      <c r="B21" s="7">
        <v>25</v>
      </c>
      <c r="C21" s="7">
        <f t="shared" si="5"/>
        <v>35.07</v>
      </c>
      <c r="D21" s="8">
        <v>42.44</v>
      </c>
      <c r="E21" s="8">
        <f t="shared" si="6"/>
        <v>36.47</v>
      </c>
      <c r="F21" s="8">
        <v>42.44</v>
      </c>
      <c r="G21" s="8">
        <f>(A21*0.1112)</f>
        <v>38.919999999999995</v>
      </c>
      <c r="H21" s="9"/>
      <c r="I21" s="7">
        <v>29.25</v>
      </c>
      <c r="J21" s="8">
        <v>38.299999999999997</v>
      </c>
      <c r="K21" s="8">
        <v>39.619999999999997</v>
      </c>
      <c r="L21" s="9"/>
      <c r="M21" s="7">
        <f t="shared" si="7"/>
        <v>89.32</v>
      </c>
      <c r="N21" s="8">
        <f t="shared" si="8"/>
        <v>117.21</v>
      </c>
      <c r="O21" s="10">
        <f t="shared" si="9"/>
        <v>120.97999999999999</v>
      </c>
    </row>
    <row r="22" spans="1:15" ht="15.75">
      <c r="A22" s="6">
        <v>400</v>
      </c>
      <c r="B22" s="7">
        <v>25</v>
      </c>
      <c r="C22" s="7">
        <f t="shared" si="5"/>
        <v>40.08</v>
      </c>
      <c r="D22" s="8">
        <v>42.44</v>
      </c>
      <c r="E22" s="8">
        <f t="shared" si="6"/>
        <v>41.68</v>
      </c>
      <c r="F22" s="8">
        <v>42.44</v>
      </c>
      <c r="G22" s="8">
        <f>(A22*0.1112)</f>
        <v>44.48</v>
      </c>
      <c r="H22" s="9"/>
      <c r="I22" s="7">
        <v>31.59</v>
      </c>
      <c r="J22" s="8">
        <v>40.96</v>
      </c>
      <c r="K22" s="8">
        <v>42.33</v>
      </c>
      <c r="L22" s="9"/>
      <c r="M22" s="7">
        <f t="shared" si="7"/>
        <v>96.67</v>
      </c>
      <c r="N22" s="8">
        <f t="shared" si="8"/>
        <v>125.08000000000001</v>
      </c>
      <c r="O22" s="10">
        <f t="shared" si="9"/>
        <v>129.25</v>
      </c>
    </row>
    <row r="23" spans="1:15" ht="15.75">
      <c r="A23" s="6">
        <v>450</v>
      </c>
      <c r="B23" s="7">
        <v>25</v>
      </c>
      <c r="C23" s="7">
        <f t="shared" si="5"/>
        <v>45.089999999999996</v>
      </c>
      <c r="D23" s="8">
        <v>42.44</v>
      </c>
      <c r="E23" s="8">
        <f t="shared" si="6"/>
        <v>46.89</v>
      </c>
      <c r="F23" s="8">
        <v>42.44</v>
      </c>
      <c r="G23" s="8">
        <f>(A23*0.1112)</f>
        <v>50.04</v>
      </c>
      <c r="H23" s="9"/>
      <c r="I23" s="7">
        <v>34.130000000000003</v>
      </c>
      <c r="J23" s="8">
        <v>43.5</v>
      </c>
      <c r="K23" s="8">
        <v>45.03</v>
      </c>
      <c r="L23" s="9"/>
      <c r="M23" s="7">
        <f t="shared" si="7"/>
        <v>104.22</v>
      </c>
      <c r="N23" s="8">
        <f t="shared" si="8"/>
        <v>132.82999999999998</v>
      </c>
      <c r="O23" s="10">
        <f t="shared" si="9"/>
        <v>137.51</v>
      </c>
    </row>
    <row r="24" spans="1:15" ht="15.75">
      <c r="A24" s="6">
        <v>550</v>
      </c>
      <c r="B24" s="7">
        <v>25</v>
      </c>
      <c r="C24" s="7">
        <f t="shared" si="5"/>
        <v>55.11</v>
      </c>
      <c r="D24" s="8">
        <v>42.44</v>
      </c>
      <c r="E24" s="8">
        <f t="shared" si="6"/>
        <v>57.31</v>
      </c>
      <c r="F24" s="8">
        <v>42.44</v>
      </c>
      <c r="G24" s="8">
        <f>(A24*0.1548)</f>
        <v>85.14</v>
      </c>
      <c r="H24" s="9"/>
      <c r="I24" s="7">
        <v>39.01</v>
      </c>
      <c r="J24" s="8">
        <v>48.57</v>
      </c>
      <c r="K24" s="8">
        <v>62.13</v>
      </c>
      <c r="L24" s="9"/>
      <c r="M24" s="7">
        <f t="shared" si="7"/>
        <v>119.12</v>
      </c>
      <c r="N24" s="8">
        <f t="shared" si="8"/>
        <v>148.32</v>
      </c>
      <c r="O24" s="10">
        <f t="shared" si="9"/>
        <v>189.71</v>
      </c>
    </row>
    <row r="25" spans="1:15" ht="15.75">
      <c r="A25" s="6">
        <v>600</v>
      </c>
      <c r="B25" s="7">
        <v>25</v>
      </c>
      <c r="C25" s="7">
        <f t="shared" si="5"/>
        <v>60.12</v>
      </c>
      <c r="D25" s="8">
        <v>42.44</v>
      </c>
      <c r="E25" s="8">
        <f t="shared" si="6"/>
        <v>62.52</v>
      </c>
      <c r="F25" s="8">
        <v>42.44</v>
      </c>
      <c r="G25" s="8">
        <f>(A25*0.1548)</f>
        <v>92.88</v>
      </c>
      <c r="H25" s="9"/>
      <c r="I25" s="7">
        <v>41.45</v>
      </c>
      <c r="J25" s="8">
        <v>51.11</v>
      </c>
      <c r="K25" s="8">
        <v>65.900000000000006</v>
      </c>
      <c r="L25" s="9"/>
      <c r="M25" s="7">
        <f t="shared" si="7"/>
        <v>126.57000000000001</v>
      </c>
      <c r="N25" s="8">
        <f t="shared" si="8"/>
        <v>156.07</v>
      </c>
      <c r="O25" s="10">
        <f t="shared" si="9"/>
        <v>201.22</v>
      </c>
    </row>
    <row r="26" spans="1:15" ht="15.75">
      <c r="A26" s="6">
        <v>650</v>
      </c>
      <c r="B26" s="7">
        <v>25</v>
      </c>
      <c r="C26" s="7">
        <f t="shared" si="5"/>
        <v>65.13</v>
      </c>
      <c r="D26" s="8">
        <v>42.44</v>
      </c>
      <c r="E26" s="8">
        <f t="shared" si="6"/>
        <v>67.73</v>
      </c>
      <c r="F26" s="8">
        <v>42.44</v>
      </c>
      <c r="G26" s="8">
        <f>(A26*0.1548)</f>
        <v>100.61999999999999</v>
      </c>
      <c r="H26" s="9"/>
      <c r="I26" s="7">
        <v>43.89</v>
      </c>
      <c r="J26" s="8">
        <v>53.65</v>
      </c>
      <c r="K26" s="8">
        <v>69.680000000000007</v>
      </c>
      <c r="L26" s="9"/>
      <c r="M26" s="7">
        <f t="shared" si="7"/>
        <v>134.01999999999998</v>
      </c>
      <c r="N26" s="8">
        <f t="shared" si="8"/>
        <v>163.82</v>
      </c>
      <c r="O26" s="10">
        <f t="shared" si="9"/>
        <v>212.74</v>
      </c>
    </row>
    <row r="27" spans="1:15" ht="15.75">
      <c r="A27" s="6">
        <v>700</v>
      </c>
      <c r="B27" s="7">
        <v>25</v>
      </c>
      <c r="C27" s="7">
        <f t="shared" si="5"/>
        <v>70.14</v>
      </c>
      <c r="D27" s="8">
        <v>42.44</v>
      </c>
      <c r="E27" s="8">
        <f t="shared" si="6"/>
        <v>72.94</v>
      </c>
      <c r="F27" s="8">
        <v>42.44</v>
      </c>
      <c r="G27" s="8">
        <f>(A27*0.2043)</f>
        <v>143.01000000000002</v>
      </c>
      <c r="H27" s="9"/>
      <c r="I27" s="7">
        <v>46.33</v>
      </c>
      <c r="J27" s="8">
        <v>56.19</v>
      </c>
      <c r="K27" s="8">
        <v>90.31</v>
      </c>
      <c r="L27" s="9"/>
      <c r="M27" s="7">
        <f t="shared" si="7"/>
        <v>141.47</v>
      </c>
      <c r="N27" s="8">
        <f t="shared" si="8"/>
        <v>171.57</v>
      </c>
      <c r="O27" s="10">
        <f t="shared" si="9"/>
        <v>275.76</v>
      </c>
    </row>
    <row r="28" spans="1:15" ht="15.75">
      <c r="A28" s="6">
        <v>1000</v>
      </c>
      <c r="B28" s="7">
        <v>25</v>
      </c>
      <c r="C28" s="7">
        <f t="shared" si="5"/>
        <v>100.2</v>
      </c>
      <c r="D28" s="8">
        <v>42.44</v>
      </c>
      <c r="E28" s="8">
        <f t="shared" si="6"/>
        <v>104.2</v>
      </c>
      <c r="F28" s="8">
        <v>42.44</v>
      </c>
      <c r="G28" s="8">
        <f>(A28*0.2043)</f>
        <v>204.3</v>
      </c>
      <c r="H28" s="11"/>
      <c r="I28" s="7">
        <v>60.97</v>
      </c>
      <c r="J28" s="8">
        <v>71.41</v>
      </c>
      <c r="K28" s="8">
        <v>120.16</v>
      </c>
      <c r="L28" s="11"/>
      <c r="M28" s="7">
        <f t="shared" si="7"/>
        <v>186.17000000000002</v>
      </c>
      <c r="N28" s="8">
        <f t="shared" si="8"/>
        <v>218.04999999999998</v>
      </c>
      <c r="O28" s="10">
        <f>(F28+G28+K28)</f>
        <v>366.9</v>
      </c>
    </row>
    <row r="29" spans="1:15" ht="16.5" thickBot="1">
      <c r="A29" s="12">
        <v>1450</v>
      </c>
      <c r="B29" s="13">
        <v>25</v>
      </c>
      <c r="C29" s="13">
        <f t="shared" si="5"/>
        <v>145.29</v>
      </c>
      <c r="D29" s="14">
        <v>42.44</v>
      </c>
      <c r="E29" s="14">
        <f t="shared" si="6"/>
        <v>151.09</v>
      </c>
      <c r="F29" s="14">
        <v>42.44</v>
      </c>
      <c r="G29" s="14">
        <f>(A29*0.2988)</f>
        <v>433.26</v>
      </c>
      <c r="H29" s="15"/>
      <c r="I29" s="13">
        <v>82.93</v>
      </c>
      <c r="J29" s="14">
        <v>94.24</v>
      </c>
      <c r="K29" s="14">
        <v>231.26</v>
      </c>
      <c r="L29" s="15"/>
      <c r="M29" s="13">
        <f t="shared" si="7"/>
        <v>253.22</v>
      </c>
      <c r="N29" s="14">
        <f t="shared" si="8"/>
        <v>287.77</v>
      </c>
      <c r="O29" s="16">
        <f>(F29+G29+K29)</f>
        <v>706.96</v>
      </c>
    </row>
  </sheetData>
  <mergeCells count="2">
    <mergeCell ref="A2:O2"/>
    <mergeCell ref="A16:O16"/>
  </mergeCells>
  <phoneticPr fontId="0" type="noConversion"/>
  <pageMargins left="0.70866141732283472" right="0.70866141732283472" top="1.1417322834645669" bottom="0.74803149606299213" header="0.31496062992125984" footer="0.31496062992125984"/>
  <pageSetup paperSize="5" scale="92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0" zoomScaleNormal="80" workbookViewId="0">
      <selection activeCell="G13" sqref="G13"/>
    </sheetView>
  </sheetViews>
  <sheetFormatPr baseColWidth="10" defaultRowHeight="15"/>
  <sheetData/>
  <phoneticPr fontId="0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opLeftCell="A4" workbookViewId="0"/>
  </sheetViews>
  <sheetFormatPr baseColWidth="10" defaultRowHeight="15"/>
  <sheetData/>
  <phoneticPr fontId="0" type="noConversion"/>
  <pageMargins left="0.70866141732283472" right="0.70866141732283472" top="0.74803149606299213" bottom="0.74803149606299213" header="0.31496062992125984" footer="0.31496062992125984"/>
  <pageSetup paperSize="9" scale="9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2"/>
  <sheetViews>
    <sheetView zoomScale="70" zoomScaleNormal="70" workbookViewId="0">
      <selection sqref="A1:T12"/>
    </sheetView>
  </sheetViews>
  <sheetFormatPr baseColWidth="10" defaultRowHeight="15"/>
  <sheetData>
    <row r="1" spans="1:20">
      <c r="A1" s="64" t="s">
        <v>42</v>
      </c>
      <c r="B1" s="64"/>
      <c r="C1" s="64"/>
      <c r="D1" s="64"/>
      <c r="E1" s="64"/>
      <c r="F1" s="64"/>
      <c r="G1" s="64"/>
      <c r="H1" s="52"/>
      <c r="I1" s="64" t="s">
        <v>43</v>
      </c>
      <c r="J1" s="64"/>
      <c r="K1" s="64" t="s">
        <v>44</v>
      </c>
      <c r="L1" s="64"/>
      <c r="M1" s="64"/>
      <c r="N1" s="53" t="s">
        <v>45</v>
      </c>
      <c r="O1" s="52" t="s">
        <v>46</v>
      </c>
      <c r="P1" s="52" t="s">
        <v>47</v>
      </c>
      <c r="Q1" s="52" t="s">
        <v>48</v>
      </c>
      <c r="R1" s="52" t="s">
        <v>49</v>
      </c>
      <c r="S1" s="52" t="s">
        <v>50</v>
      </c>
      <c r="T1" s="52"/>
    </row>
    <row r="2" spans="1:20">
      <c r="A2" s="52" t="s">
        <v>51</v>
      </c>
      <c r="B2" s="54" t="s">
        <v>52</v>
      </c>
      <c r="C2" s="64" t="s">
        <v>53</v>
      </c>
      <c r="D2" s="64"/>
      <c r="E2" s="64" t="s">
        <v>54</v>
      </c>
      <c r="F2" s="64"/>
      <c r="G2" s="64" t="s">
        <v>55</v>
      </c>
      <c r="H2" s="64"/>
      <c r="I2" s="52" t="s">
        <v>56</v>
      </c>
      <c r="J2" s="52" t="s">
        <v>57</v>
      </c>
      <c r="K2" s="52" t="s">
        <v>58</v>
      </c>
      <c r="L2" s="52" t="s">
        <v>59</v>
      </c>
      <c r="M2" s="52" t="s">
        <v>60</v>
      </c>
      <c r="N2" s="53"/>
      <c r="O2" s="52"/>
      <c r="P2" s="52"/>
      <c r="Q2" s="52"/>
      <c r="R2" s="52"/>
      <c r="S2" s="52"/>
      <c r="T2" s="52"/>
    </row>
    <row r="3" spans="1:20">
      <c r="A3" s="52"/>
      <c r="B3" s="52"/>
      <c r="C3" s="52" t="s">
        <v>61</v>
      </c>
      <c r="D3" s="52" t="s">
        <v>62</v>
      </c>
      <c r="E3" s="52" t="s">
        <v>61</v>
      </c>
      <c r="F3" s="52" t="s">
        <v>62</v>
      </c>
      <c r="G3" s="52" t="s">
        <v>61</v>
      </c>
      <c r="H3" s="52" t="s">
        <v>62</v>
      </c>
      <c r="I3" s="52"/>
      <c r="J3" s="52"/>
      <c r="K3" s="52"/>
      <c r="L3" s="52"/>
      <c r="M3" s="52"/>
      <c r="N3" s="53"/>
      <c r="O3" s="52"/>
      <c r="P3" s="52"/>
      <c r="Q3" s="52"/>
      <c r="R3" s="52"/>
      <c r="S3" s="52"/>
      <c r="T3" s="52"/>
    </row>
    <row r="4" spans="1:20">
      <c r="A4" s="55">
        <v>0.21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6">
        <v>6.0000000000000001E-3</v>
      </c>
      <c r="O4" s="55">
        <v>0.1</v>
      </c>
      <c r="P4" s="53">
        <v>5.5E-2</v>
      </c>
      <c r="Q4" s="53">
        <v>6.0000000000000001E-3</v>
      </c>
      <c r="R4" s="55">
        <v>0.06</v>
      </c>
      <c r="S4" s="55">
        <v>0.05</v>
      </c>
      <c r="T4" s="53">
        <v>0.48700000000000004</v>
      </c>
    </row>
    <row r="5" spans="1:20">
      <c r="A5" s="55">
        <v>0.21</v>
      </c>
      <c r="B5" s="55">
        <v>0.27</v>
      </c>
      <c r="C5" s="55">
        <v>0.27</v>
      </c>
      <c r="D5" s="53">
        <v>0.13500000000000001</v>
      </c>
      <c r="E5" s="55">
        <v>0.27</v>
      </c>
      <c r="F5" s="52"/>
      <c r="G5" s="55">
        <v>0.27</v>
      </c>
      <c r="H5" s="57">
        <v>0.17144999999999999</v>
      </c>
      <c r="I5" s="52"/>
      <c r="J5" s="55">
        <v>0.03</v>
      </c>
      <c r="K5" s="55">
        <v>0.02</v>
      </c>
      <c r="L5" s="55">
        <v>0.02</v>
      </c>
      <c r="M5" s="55">
        <v>0.02</v>
      </c>
      <c r="N5" s="53">
        <v>6.0000000000000001E-3</v>
      </c>
      <c r="O5" s="52"/>
      <c r="P5" s="52"/>
      <c r="Q5" s="53">
        <v>6.0000000000000001E-3</v>
      </c>
      <c r="R5" s="55">
        <v>0.06</v>
      </c>
      <c r="S5" s="55">
        <v>0.05</v>
      </c>
      <c r="T5" s="52"/>
    </row>
    <row r="6" spans="1:20">
      <c r="A6" s="55">
        <v>0.21</v>
      </c>
      <c r="B6" s="55">
        <v>0.21</v>
      </c>
      <c r="C6" s="55">
        <v>0.21</v>
      </c>
      <c r="D6" s="53">
        <v>0.105</v>
      </c>
      <c r="E6" s="55">
        <v>0.21</v>
      </c>
      <c r="F6" s="52"/>
      <c r="G6" s="55">
        <v>0.21</v>
      </c>
      <c r="H6" s="57">
        <v>0.12705</v>
      </c>
      <c r="I6" s="52"/>
      <c r="J6" s="55">
        <v>0.03</v>
      </c>
      <c r="K6" s="52"/>
      <c r="L6" s="52"/>
      <c r="M6" s="52"/>
      <c r="N6" s="56">
        <v>6.0000000000000001E-3</v>
      </c>
      <c r="O6" s="52"/>
      <c r="P6" s="52"/>
      <c r="Q6" s="52"/>
      <c r="R6" s="52"/>
      <c r="S6" s="52"/>
      <c r="T6" s="52"/>
    </row>
    <row r="7" spans="1:20">
      <c r="A7" s="55">
        <v>0.21</v>
      </c>
      <c r="B7" s="55">
        <v>0.27</v>
      </c>
      <c r="C7" s="55">
        <v>0.27</v>
      </c>
      <c r="D7" s="53">
        <v>0.13500000000000001</v>
      </c>
      <c r="E7" s="55">
        <v>0.27</v>
      </c>
      <c r="F7" s="52"/>
      <c r="G7" s="55">
        <v>0.27</v>
      </c>
      <c r="H7" s="57">
        <v>0.17144999999999999</v>
      </c>
      <c r="I7" s="52"/>
      <c r="J7" s="55">
        <v>0.03</v>
      </c>
      <c r="K7" s="55">
        <v>0.02</v>
      </c>
      <c r="L7" s="55">
        <v>0.02</v>
      </c>
      <c r="M7" s="55">
        <v>0.02</v>
      </c>
      <c r="N7" s="56">
        <v>6.0000000000000001E-3</v>
      </c>
      <c r="O7" s="52"/>
      <c r="P7" s="52"/>
      <c r="Q7" s="56">
        <v>6.0000000000000001E-3</v>
      </c>
      <c r="R7" s="55">
        <v>0.06</v>
      </c>
      <c r="S7" s="55">
        <v>0.05</v>
      </c>
      <c r="T7" s="52"/>
    </row>
    <row r="8" spans="1:20">
      <c r="A8" s="52"/>
      <c r="B8" s="58">
        <v>0.27</v>
      </c>
      <c r="C8" s="58">
        <v>0.27</v>
      </c>
      <c r="D8" s="59">
        <v>0.13500000000000001</v>
      </c>
      <c r="E8" s="55">
        <v>0.27</v>
      </c>
      <c r="F8" s="52"/>
      <c r="G8" s="55">
        <v>0.27</v>
      </c>
      <c r="H8" s="60">
        <v>0.17144999999999999</v>
      </c>
      <c r="I8" s="52"/>
      <c r="J8" s="55">
        <v>0.03</v>
      </c>
      <c r="K8" s="55">
        <v>0.02</v>
      </c>
      <c r="L8" s="55">
        <v>0.02</v>
      </c>
      <c r="M8" s="55">
        <v>0.02</v>
      </c>
      <c r="N8" s="56">
        <v>6.0000000000000001E-3</v>
      </c>
      <c r="O8" s="52"/>
      <c r="P8" s="52"/>
      <c r="Q8" s="56">
        <v>6.0000000000000001E-3</v>
      </c>
      <c r="R8" s="55">
        <v>0.06</v>
      </c>
      <c r="S8" s="52"/>
      <c r="T8" s="52"/>
    </row>
    <row r="9" spans="1:20">
      <c r="A9" s="52"/>
      <c r="B9" s="58">
        <v>0.27</v>
      </c>
      <c r="C9" s="58">
        <v>0.27</v>
      </c>
      <c r="D9" s="59">
        <v>0.13500000000000001</v>
      </c>
      <c r="E9" s="55">
        <v>0.27</v>
      </c>
      <c r="F9" s="52"/>
      <c r="G9" s="55">
        <v>0.27</v>
      </c>
      <c r="H9" s="60">
        <v>0.17144999999999999</v>
      </c>
      <c r="I9" s="52"/>
      <c r="J9" s="55">
        <v>0.03</v>
      </c>
      <c r="K9" s="55">
        <v>0.02</v>
      </c>
      <c r="L9" s="55">
        <v>0.02</v>
      </c>
      <c r="M9" s="55">
        <v>0.02</v>
      </c>
      <c r="N9" s="56">
        <v>6.0000000000000001E-3</v>
      </c>
      <c r="O9" s="52"/>
      <c r="P9" s="52"/>
      <c r="Q9" s="56">
        <v>6.0000000000000001E-3</v>
      </c>
      <c r="R9" s="55">
        <v>0.06</v>
      </c>
      <c r="S9" s="55">
        <v>0.05</v>
      </c>
      <c r="T9" s="52"/>
    </row>
    <row r="10" spans="1:20">
      <c r="A10" s="55">
        <v>0.21</v>
      </c>
      <c r="B10" s="58">
        <v>0.27</v>
      </c>
      <c r="C10" s="58">
        <v>0.27</v>
      </c>
      <c r="D10" s="59">
        <v>0.13500000000000001</v>
      </c>
      <c r="E10" s="55">
        <v>0.27</v>
      </c>
      <c r="F10" s="52"/>
      <c r="G10" s="55">
        <v>0.27</v>
      </c>
      <c r="H10" s="60">
        <v>0.17144999999999999</v>
      </c>
      <c r="I10" s="52"/>
      <c r="J10" s="55">
        <v>0.03</v>
      </c>
      <c r="K10" s="55">
        <v>0.02</v>
      </c>
      <c r="L10" s="55">
        <v>0.02</v>
      </c>
      <c r="M10" s="55">
        <v>0.02</v>
      </c>
      <c r="N10" s="53"/>
      <c r="O10" s="52"/>
      <c r="P10" s="52"/>
      <c r="Q10" s="52"/>
      <c r="R10" s="52"/>
      <c r="S10" s="52"/>
      <c r="T10" s="52"/>
    </row>
    <row r="11" spans="1:20">
      <c r="A11" s="52"/>
      <c r="B11" s="58">
        <v>0.21</v>
      </c>
      <c r="C11" s="58">
        <v>0.21</v>
      </c>
      <c r="D11" s="59">
        <v>0.105</v>
      </c>
      <c r="E11" s="55">
        <v>0.21</v>
      </c>
      <c r="F11" s="52"/>
      <c r="G11" s="55">
        <v>0.21</v>
      </c>
      <c r="H11" s="60">
        <v>0.12705</v>
      </c>
      <c r="I11" s="52"/>
      <c r="J11" s="55">
        <v>0.03</v>
      </c>
      <c r="K11" s="52"/>
      <c r="L11" s="52"/>
      <c r="M11" s="52"/>
      <c r="N11" s="53"/>
      <c r="O11" s="52"/>
      <c r="P11" s="52"/>
      <c r="Q11" s="52"/>
      <c r="R11" s="52"/>
      <c r="S11" s="52"/>
      <c r="T11" s="52"/>
    </row>
    <row r="12" spans="1:20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3"/>
      <c r="O12" s="52"/>
      <c r="P12" s="52"/>
      <c r="Q12" s="52"/>
      <c r="R12" s="52"/>
      <c r="S12" s="52"/>
      <c r="T12" s="52"/>
    </row>
  </sheetData>
  <mergeCells count="6">
    <mergeCell ref="A1:G1"/>
    <mergeCell ref="I1:J1"/>
    <mergeCell ref="K1:M1"/>
    <mergeCell ref="C2:D2"/>
    <mergeCell ref="E2:F2"/>
    <mergeCell ref="G2:H2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workbookViewId="0">
      <selection activeCell="J14" sqref="J14"/>
    </sheetView>
  </sheetViews>
  <sheetFormatPr baseColWidth="10" defaultRowHeight="15"/>
  <cols>
    <col min="1" max="1" width="49.7109375" customWidth="1"/>
    <col min="8" max="8" width="23.28515625" customWidth="1"/>
  </cols>
  <sheetData>
    <row r="1" spans="1:8">
      <c r="A1" s="65" t="s">
        <v>22</v>
      </c>
      <c r="B1" s="66"/>
      <c r="C1" s="66"/>
      <c r="D1" s="67"/>
      <c r="E1" s="67"/>
      <c r="F1" s="67"/>
      <c r="G1" s="67"/>
      <c r="H1" s="68"/>
    </row>
    <row r="2" spans="1:8" ht="15.75" thickBot="1">
      <c r="A2" s="69"/>
      <c r="B2" s="70"/>
      <c r="C2" s="70"/>
      <c r="D2" s="70"/>
      <c r="E2" s="70"/>
      <c r="F2" s="70"/>
      <c r="G2" s="70"/>
      <c r="H2" s="71"/>
    </row>
    <row r="3" spans="1:8">
      <c r="B3" s="20"/>
      <c r="D3" s="21"/>
      <c r="F3" s="21"/>
    </row>
    <row r="4" spans="1:8" ht="15.75" thickBot="1">
      <c r="B4" s="20"/>
      <c r="D4" s="21"/>
      <c r="F4" s="21"/>
    </row>
    <row r="5" spans="1:8" ht="19.5" thickBot="1">
      <c r="A5" s="22" t="s">
        <v>23</v>
      </c>
      <c r="B5" s="72">
        <v>39275</v>
      </c>
      <c r="C5" s="73"/>
      <c r="D5" s="74">
        <v>39685</v>
      </c>
      <c r="E5" s="75"/>
      <c r="F5" s="72">
        <v>39722</v>
      </c>
      <c r="G5" s="75"/>
      <c r="H5" s="23" t="s">
        <v>24</v>
      </c>
    </row>
    <row r="6" spans="1:8" ht="19.5" thickBot="1">
      <c r="A6" s="24" t="s">
        <v>25</v>
      </c>
      <c r="B6" s="25"/>
      <c r="C6" s="26"/>
      <c r="D6" s="27"/>
      <c r="E6" s="28"/>
      <c r="F6" s="27"/>
      <c r="G6" s="28"/>
      <c r="H6" s="29"/>
    </row>
    <row r="7" spans="1:8" ht="18.75">
      <c r="A7" s="30" t="s">
        <v>5</v>
      </c>
      <c r="B7" s="31">
        <v>2.36</v>
      </c>
      <c r="C7" s="32" t="s">
        <v>26</v>
      </c>
      <c r="D7" s="33">
        <v>2.71</v>
      </c>
      <c r="E7" s="32" t="s">
        <v>26</v>
      </c>
      <c r="F7" s="33">
        <v>2.71</v>
      </c>
      <c r="G7" s="34" t="s">
        <v>26</v>
      </c>
      <c r="H7" s="35">
        <v>14.8</v>
      </c>
    </row>
    <row r="8" spans="1:8" ht="18.75">
      <c r="A8" s="30" t="s">
        <v>27</v>
      </c>
      <c r="B8" s="36">
        <v>0.1457</v>
      </c>
      <c r="C8" s="37" t="s">
        <v>28</v>
      </c>
      <c r="D8" s="38" t="s">
        <v>29</v>
      </c>
      <c r="E8" s="37" t="s">
        <v>28</v>
      </c>
      <c r="F8" s="38">
        <v>0.16139999999999999</v>
      </c>
      <c r="G8" s="39" t="s">
        <v>28</v>
      </c>
      <c r="H8" s="40">
        <v>10.8</v>
      </c>
    </row>
    <row r="9" spans="1:8" ht="18.75">
      <c r="A9" s="30" t="s">
        <v>30</v>
      </c>
      <c r="B9" s="36">
        <v>0.14680000000000001</v>
      </c>
      <c r="C9" s="37" t="s">
        <v>28</v>
      </c>
      <c r="D9" s="38">
        <v>0.17080000000000001</v>
      </c>
      <c r="E9" s="37" t="s">
        <v>28</v>
      </c>
      <c r="F9" s="38">
        <v>0.17760000000000001</v>
      </c>
      <c r="G9" s="39" t="s">
        <v>28</v>
      </c>
      <c r="H9" s="40">
        <v>21</v>
      </c>
    </row>
    <row r="10" spans="1:8" ht="18.75">
      <c r="A10" s="30" t="s">
        <v>31</v>
      </c>
      <c r="B10" s="36">
        <v>0.16700000000000001</v>
      </c>
      <c r="C10" s="37" t="s">
        <v>28</v>
      </c>
      <c r="D10" s="38">
        <v>0.191</v>
      </c>
      <c r="E10" s="37" t="s">
        <v>28</v>
      </c>
      <c r="F10" s="38">
        <v>0.19689999999999999</v>
      </c>
      <c r="G10" s="39" t="s">
        <v>28</v>
      </c>
      <c r="H10" s="40">
        <v>17.899999999999999</v>
      </c>
    </row>
    <row r="11" spans="1:8" ht="18.75">
      <c r="A11" s="30" t="s">
        <v>32</v>
      </c>
      <c r="B11" s="36">
        <v>0.16250000000000001</v>
      </c>
      <c r="C11" s="37" t="s">
        <v>28</v>
      </c>
      <c r="D11" s="38">
        <v>0.20349999999999999</v>
      </c>
      <c r="E11" s="37" t="s">
        <v>28</v>
      </c>
      <c r="F11" s="38">
        <v>0.20960000000000001</v>
      </c>
      <c r="G11" s="39" t="s">
        <v>28</v>
      </c>
      <c r="H11" s="40">
        <v>27.3</v>
      </c>
    </row>
    <row r="12" spans="1:8" ht="18.75">
      <c r="A12" s="30" t="s">
        <v>33</v>
      </c>
      <c r="B12" s="41"/>
      <c r="C12" s="11"/>
      <c r="D12" s="42"/>
      <c r="E12" s="43"/>
      <c r="F12" s="38">
        <v>0.24929999999999999</v>
      </c>
      <c r="G12" s="39" t="s">
        <v>28</v>
      </c>
      <c r="H12" s="40">
        <v>53.4</v>
      </c>
    </row>
    <row r="13" spans="1:8" ht="18.75">
      <c r="A13" s="30" t="s">
        <v>34</v>
      </c>
      <c r="B13" s="41"/>
      <c r="C13" s="11"/>
      <c r="D13" s="42"/>
      <c r="E13" s="43"/>
      <c r="F13" s="38">
        <v>0.28899999999999998</v>
      </c>
      <c r="G13" s="39" t="s">
        <v>28</v>
      </c>
      <c r="H13" s="44">
        <v>77.8</v>
      </c>
    </row>
    <row r="14" spans="1:8" ht="18.75">
      <c r="A14" s="45" t="s">
        <v>35</v>
      </c>
      <c r="B14" s="46"/>
      <c r="C14" s="47"/>
      <c r="D14" s="48"/>
      <c r="E14" s="34"/>
      <c r="F14" s="38">
        <v>0.37090000000000001</v>
      </c>
      <c r="G14" s="39" t="s">
        <v>28</v>
      </c>
      <c r="H14" s="44">
        <v>128.19999999999999</v>
      </c>
    </row>
  </sheetData>
  <mergeCells count="4">
    <mergeCell ref="A1:H2"/>
    <mergeCell ref="B5:C5"/>
    <mergeCell ref="D5:E5"/>
    <mergeCell ref="F5:G5"/>
  </mergeCells>
  <phoneticPr fontId="0" type="noConversion"/>
  <pageMargins left="0.37" right="0.22" top="0.74803149606299213" bottom="0.74803149606299213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activeCell="F19" sqref="F19"/>
    </sheetView>
  </sheetViews>
  <sheetFormatPr baseColWidth="10" defaultRowHeight="15"/>
  <cols>
    <col min="1" max="1" width="47.28515625" customWidth="1"/>
    <col min="8" max="8" width="22.7109375" customWidth="1"/>
  </cols>
  <sheetData>
    <row r="1" spans="1:8">
      <c r="A1" s="65" t="s">
        <v>22</v>
      </c>
      <c r="B1" s="66"/>
      <c r="C1" s="66"/>
      <c r="D1" s="67"/>
      <c r="E1" s="67"/>
      <c r="F1" s="67"/>
      <c r="G1" s="67"/>
      <c r="H1" s="68"/>
    </row>
    <row r="2" spans="1:8" ht="15.75" thickBot="1">
      <c r="A2" s="69"/>
      <c r="B2" s="70"/>
      <c r="C2" s="70"/>
      <c r="D2" s="70"/>
      <c r="E2" s="70"/>
      <c r="F2" s="70"/>
      <c r="G2" s="70"/>
      <c r="H2" s="71"/>
    </row>
    <row r="3" spans="1:8">
      <c r="B3" s="20"/>
      <c r="D3" s="21"/>
      <c r="F3" s="21"/>
    </row>
    <row r="4" spans="1:8" ht="15.75" thickBot="1">
      <c r="B4" s="20"/>
      <c r="D4" s="21"/>
      <c r="F4" s="21"/>
    </row>
    <row r="5" spans="1:8" ht="19.5" thickBot="1">
      <c r="A5" s="22" t="s">
        <v>23</v>
      </c>
      <c r="B5" s="72">
        <v>39275</v>
      </c>
      <c r="C5" s="73"/>
      <c r="D5" s="74">
        <v>39685</v>
      </c>
      <c r="E5" s="75"/>
      <c r="F5" s="72">
        <v>39722</v>
      </c>
      <c r="G5" s="75"/>
      <c r="H5" s="23" t="s">
        <v>24</v>
      </c>
    </row>
    <row r="6" spans="1:8" ht="19.5" thickBot="1">
      <c r="A6" s="24" t="s">
        <v>36</v>
      </c>
      <c r="B6" s="25"/>
      <c r="C6" s="26"/>
      <c r="D6" s="27"/>
      <c r="E6" s="49"/>
      <c r="F6" s="27"/>
      <c r="G6" s="49"/>
      <c r="H6" s="50"/>
    </row>
    <row r="7" spans="1:8" ht="18.75">
      <c r="A7" s="30" t="s">
        <v>5</v>
      </c>
      <c r="B7" s="31">
        <v>12.5</v>
      </c>
      <c r="C7" s="32" t="s">
        <v>26</v>
      </c>
      <c r="D7" s="33">
        <v>21.22</v>
      </c>
      <c r="E7" s="32" t="s">
        <v>26</v>
      </c>
      <c r="F7" s="33">
        <v>21.22</v>
      </c>
      <c r="G7" s="32" t="s">
        <v>26</v>
      </c>
      <c r="H7" s="51">
        <v>69.7</v>
      </c>
    </row>
    <row r="8" spans="1:8" ht="18.75">
      <c r="A8" s="30" t="s">
        <v>37</v>
      </c>
      <c r="B8" s="36">
        <v>0.1002</v>
      </c>
      <c r="C8" s="37" t="s">
        <v>28</v>
      </c>
      <c r="D8" s="38">
        <v>0.1042</v>
      </c>
      <c r="E8" s="37" t="s">
        <v>28</v>
      </c>
      <c r="F8" s="38">
        <v>0.11119999999999999</v>
      </c>
      <c r="G8" s="37" t="s">
        <v>28</v>
      </c>
      <c r="H8" s="44">
        <v>11</v>
      </c>
    </row>
    <row r="9" spans="1:8" ht="18.75">
      <c r="A9" s="30" t="s">
        <v>38</v>
      </c>
      <c r="B9" s="41"/>
      <c r="C9" s="11"/>
      <c r="D9" s="42"/>
      <c r="E9" s="43"/>
      <c r="F9" s="38">
        <v>0.15479999999999999</v>
      </c>
      <c r="G9" s="37" t="s">
        <v>28</v>
      </c>
      <c r="H9" s="44">
        <v>54.5</v>
      </c>
    </row>
    <row r="10" spans="1:8" ht="18.75">
      <c r="A10" s="30" t="s">
        <v>39</v>
      </c>
      <c r="B10" s="41"/>
      <c r="C10" s="11"/>
      <c r="D10" s="42"/>
      <c r="E10" s="43"/>
      <c r="F10" s="38">
        <v>0.20430000000000001</v>
      </c>
      <c r="G10" s="37" t="s">
        <v>40</v>
      </c>
      <c r="H10" s="44">
        <v>100</v>
      </c>
    </row>
    <row r="11" spans="1:8" ht="18.75">
      <c r="A11" s="45" t="s">
        <v>41</v>
      </c>
      <c r="B11" s="46"/>
      <c r="C11" s="47"/>
      <c r="D11" s="48"/>
      <c r="E11" s="34"/>
      <c r="F11" s="38">
        <v>0.29880000000000001</v>
      </c>
      <c r="G11" s="37" t="s">
        <v>28</v>
      </c>
      <c r="H11" s="44">
        <v>198.3</v>
      </c>
    </row>
  </sheetData>
  <mergeCells count="4">
    <mergeCell ref="A1:H2"/>
    <mergeCell ref="B5:C5"/>
    <mergeCell ref="D5:E5"/>
    <mergeCell ref="F5:G5"/>
  </mergeCells>
  <phoneticPr fontId="0" type="noConversion"/>
  <pageMargins left="0.34" right="0.34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0:R30"/>
  <sheetViews>
    <sheetView topLeftCell="A8" zoomScale="90" zoomScaleNormal="90" workbookViewId="0">
      <selection activeCell="E22" sqref="E22"/>
    </sheetView>
  </sheetViews>
  <sheetFormatPr baseColWidth="10" defaultRowHeight="15"/>
  <cols>
    <col min="2" max="2" width="18.85546875" customWidth="1"/>
    <col min="3" max="3" width="16.140625" customWidth="1"/>
    <col min="4" max="4" width="15.28515625" customWidth="1"/>
  </cols>
  <sheetData>
    <row r="10" spans="4:18" ht="15.75" thickBot="1"/>
    <row r="11" spans="4:18" ht="75">
      <c r="D11" s="1" t="s">
        <v>0</v>
      </c>
      <c r="E11" s="2" t="s">
        <v>5</v>
      </c>
      <c r="F11" s="2" t="s">
        <v>7</v>
      </c>
      <c r="G11" s="3" t="s">
        <v>5</v>
      </c>
      <c r="H11" s="3" t="s">
        <v>1</v>
      </c>
      <c r="I11" s="3" t="s">
        <v>5</v>
      </c>
      <c r="J11" s="3" t="s">
        <v>2</v>
      </c>
      <c r="K11" s="4"/>
      <c r="L11" s="2" t="s">
        <v>6</v>
      </c>
      <c r="M11" s="3" t="s">
        <v>3</v>
      </c>
      <c r="N11" s="3" t="s">
        <v>4</v>
      </c>
      <c r="O11" s="4"/>
      <c r="P11" s="2" t="s">
        <v>11</v>
      </c>
      <c r="Q11" s="3" t="s">
        <v>12</v>
      </c>
      <c r="R11" s="5" t="s">
        <v>13</v>
      </c>
    </row>
    <row r="12" spans="4:18" ht="18.75">
      <c r="D12" s="6">
        <v>0</v>
      </c>
      <c r="E12" s="7">
        <v>25</v>
      </c>
      <c r="F12" s="7"/>
      <c r="G12" s="8">
        <v>42.44</v>
      </c>
      <c r="H12" s="18"/>
      <c r="I12" s="8">
        <v>42.44</v>
      </c>
      <c r="J12" s="18"/>
      <c r="K12" s="11"/>
      <c r="L12" s="17"/>
      <c r="M12" s="18"/>
      <c r="N12" s="18"/>
      <c r="O12" s="11"/>
      <c r="P12" s="7">
        <v>37.18</v>
      </c>
      <c r="Q12" s="8">
        <v>63.11</v>
      </c>
      <c r="R12" s="10">
        <v>63.11</v>
      </c>
    </row>
    <row r="17" spans="1:4">
      <c r="B17" t="s">
        <v>16</v>
      </c>
    </row>
    <row r="18" spans="1:4">
      <c r="B18" s="19">
        <v>39417</v>
      </c>
      <c r="C18" s="19">
        <v>39722</v>
      </c>
    </row>
    <row r="19" spans="1:4">
      <c r="B19">
        <v>0.14449999999999999</v>
      </c>
      <c r="C19">
        <v>0.1988</v>
      </c>
    </row>
    <row r="21" spans="1:4">
      <c r="B21" t="s">
        <v>17</v>
      </c>
    </row>
    <row r="22" spans="1:4">
      <c r="B22" s="19">
        <v>39417</v>
      </c>
      <c r="C22" s="19">
        <v>39722</v>
      </c>
    </row>
    <row r="23" spans="1:4">
      <c r="B23">
        <v>9.08</v>
      </c>
      <c r="C23">
        <v>10.44</v>
      </c>
      <c r="D23">
        <v>14.97</v>
      </c>
    </row>
    <row r="26" spans="1:4">
      <c r="B26" t="s">
        <v>18</v>
      </c>
    </row>
    <row r="28" spans="1:4">
      <c r="B28" t="s">
        <v>19</v>
      </c>
      <c r="C28" t="s">
        <v>20</v>
      </c>
      <c r="D28" t="s">
        <v>21</v>
      </c>
    </row>
    <row r="29" spans="1:4">
      <c r="A29">
        <v>2006</v>
      </c>
      <c r="B29">
        <v>64.209999999999994</v>
      </c>
      <c r="C29">
        <v>195.41</v>
      </c>
      <c r="D29">
        <v>10.36</v>
      </c>
    </row>
    <row r="30" spans="1:4">
      <c r="A30">
        <v>2008</v>
      </c>
      <c r="B30">
        <v>75</v>
      </c>
      <c r="C30">
        <v>228.28</v>
      </c>
      <c r="D30">
        <v>10.77</v>
      </c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26</vt:i4>
      </vt:variant>
    </vt:vector>
  </HeadingPairs>
  <TitlesOfParts>
    <vt:vector size="33" baseType="lpstr">
      <vt:lpstr>Hoja1</vt:lpstr>
      <vt:lpstr>T1GA-T1GB</vt:lpstr>
      <vt:lpstr>COMPARATIVO COSTO</vt:lpstr>
      <vt:lpstr>TABLA GRAVAMEN</vt:lpstr>
      <vt:lpstr>TARIFA RESIDENCIAL</vt:lpstr>
      <vt:lpstr>TARIFA ESTACIONAL</vt:lpstr>
      <vt:lpstr>GRAFICOS T1RE</vt:lpstr>
      <vt:lpstr>BIMESTRAL 100 KWH</vt:lpstr>
      <vt:lpstr>BIMENTRAL 280 KWH</vt:lpstr>
      <vt:lpstr>BIMESTRAL 350 KWH</vt:lpstr>
      <vt:lpstr>BIMENTRAL 450 KWH</vt:lpstr>
      <vt:lpstr>BIMESTRAL 400 KWH</vt:lpstr>
      <vt:lpstr>BIMESTRAL 550 KWH</vt:lpstr>
      <vt:lpstr>BIMESTRAL 600 KWH</vt:lpstr>
      <vt:lpstr>BIMESTRAL 650 KWH</vt:lpstr>
      <vt:lpstr>BIMESTRAL 700 KWH</vt:lpstr>
      <vt:lpstr>BIMESTRAL 1000 KWH</vt:lpstr>
      <vt:lpstr>BIMESTRAL 1450 KWH</vt:lpstr>
      <vt:lpstr>BIMESTRAL ESTACIONAL 0</vt:lpstr>
      <vt:lpstr>BIMESTRAL ESTACIONAL 100</vt:lpstr>
      <vt:lpstr>BIMESTRAL ESTACIONAL 280</vt:lpstr>
      <vt:lpstr>BIMESTRAL ESTACIONAL 350</vt:lpstr>
      <vt:lpstr>BIMESTRAL ESTACIONAL 400</vt:lpstr>
      <vt:lpstr>BIMESTRAL ESTACIONAL 450</vt:lpstr>
      <vt:lpstr>BIMESTRAL ESTACIONAL 550</vt:lpstr>
      <vt:lpstr>BIMESTRAL ESTACIONAL 600</vt:lpstr>
      <vt:lpstr>BIMESTRAL ESTACIONAL 650</vt:lpstr>
      <vt:lpstr>BIMESTRAL ESTACIONAL 700</vt:lpstr>
      <vt:lpstr>BIMESTRAL ESTACIONAL 1000</vt:lpstr>
      <vt:lpstr>BIMESTRAL ESTACIONAL 1450</vt:lpstr>
      <vt:lpstr>ALUMBRADO PUBLICO</vt:lpstr>
      <vt:lpstr>ALUMBRADO CARGO FIJO</vt:lpstr>
      <vt:lpstr>MEDIDORES</vt:lpstr>
    </vt:vector>
  </TitlesOfParts>
  <Company>Windows 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Administrador</cp:lastModifiedBy>
  <cp:lastPrinted>2009-02-03T15:23:25Z</cp:lastPrinted>
  <dcterms:created xsi:type="dcterms:W3CDTF">2009-01-26T13:35:38Z</dcterms:created>
  <dcterms:modified xsi:type="dcterms:W3CDTF">2009-02-03T23:45:16Z</dcterms:modified>
</cp:coreProperties>
</file>